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5CEED2CE-52A7-4208-9744-265339673A9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I18" i="23"/>
  <c r="I19" i="23"/>
  <c r="I20" i="23"/>
  <c r="I15" i="23"/>
  <c r="I14" i="23"/>
  <c r="L19" i="22"/>
  <c r="L18" i="22"/>
  <c r="L17" i="22"/>
  <c r="L16" i="22"/>
  <c r="L15" i="22"/>
  <c r="L14" i="22"/>
  <c r="I15" i="22"/>
  <c r="I16" i="22"/>
  <c r="I17" i="22"/>
  <c r="I18" i="22"/>
  <c r="I19" i="22"/>
  <c r="I14" i="22"/>
  <c r="L19" i="10"/>
  <c r="I19" i="10"/>
  <c r="I14" i="25"/>
  <c r="A24" i="24" l="1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5" i="22"/>
  <c r="D16" i="22"/>
  <c r="D17" i="22"/>
  <c r="D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<sst xmlns="http://schemas.openxmlformats.org/spreadsheetml/2006/main" count="236" uniqueCount="53">
  <si>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</si>
  <si>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</si>
  <si>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</si>
  <si>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</si>
  <si>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</si>
  <si>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</si>
  <si>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</si>
  <si>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</si>
  <si>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</si>
  <si>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</si>
  <si>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</si>
  <si>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</si>
  <si>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</si>
  <si>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</si>
  <si>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</si>
  <si>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</si>
  <si>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</si>
  <si>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</si>
  <si>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</si>
  <si>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</si>
  <si>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</si>
  <si>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</si>
  <si>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</si>
  <si>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</si>
  <si>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</si>
  <si>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</si>
  <si>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</si>
  <si>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</si>
  <si>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</si>
  <si>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</si>
  <si>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</si>
  <si>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</si>
  <si>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</si>
  <si>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</si>
  <si>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</si>
  <si>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</si>
  <si>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</si>
  <si>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</si>
  <si>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</si>
  <si>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</si>
  <si>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</si>
  <si>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304-B</t>
  </si>
  <si>
    <t>FLOR ILIANA CHONTAL PELAYO</t>
  </si>
  <si>
    <t>SIMULACION</t>
  </si>
  <si>
    <t xml:space="preserve">INVESTIGACION DE OPERACIONES </t>
  </si>
  <si>
    <t>TOPICOS DE MANUFACTURA AVANZADA</t>
  </si>
  <si>
    <t>ARRASTRE</t>
  </si>
  <si>
    <t>ADELM</t>
  </si>
  <si>
    <t>AGO-DIC-2024</t>
  </si>
  <si>
    <t>ADEL</t>
  </si>
  <si>
    <t>ARRAS</t>
  </si>
  <si>
    <t>II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</si>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</sst>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35</v>
      </c>
      <c r="C14" s="9" t="s">
        <v>40</v>
      </c>
      <c r="D14" s="9" t="s">
        <v>33</v>
      </c>
      <c r="E14" s="9">
        <v>22</v>
      </c>
      <c r="F14" s="9"/>
      <c r="G14" s="9"/>
      <c r="H14" s="10"/>
      <c r="I14" s="9">
        <f t="shared" ref="I14:I19" si="0">(E14-SUM(F14:G14))-K14</f>
        <v>22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5.5" x14ac:dyDescent="0.2">
      <c r="A15" s="11" t="s">
        <v>44</v>
      </c>
      <c r="B15" s="9" t="s">
        <v>35</v>
      </c>
      <c r="C15" s="9" t="s">
        <v>41</v>
      </c>
      <c r="D15" s="9" t="s">
        <v>33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35</v>
      </c>
      <c r="C16" s="9" t="s">
        <v>36</v>
      </c>
      <c r="D16" s="9" t="s">
        <v>32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 t="s">
        <v>35</v>
      </c>
      <c r="C17" s="9" t="s">
        <v>39</v>
      </c>
      <c r="D17" s="9" t="s">
        <v>32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 t="s">
        <v>21</v>
      </c>
      <c r="C18" s="9" t="s">
        <v>46</v>
      </c>
      <c r="D18" s="9" t="s">
        <v>32</v>
      </c>
      <c r="E18" s="9">
        <v>21</v>
      </c>
      <c r="F18" s="9">
        <v>11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42.38</v>
      </c>
      <c r="N18" s="15">
        <v>0.52300000000000002</v>
      </c>
    </row>
    <row r="19" spans="1:14" s="11" customFormat="1" ht="25.5" x14ac:dyDescent="0.2">
      <c r="A19" s="8" t="s">
        <v>45</v>
      </c>
      <c r="B19" s="9" t="s">
        <v>35</v>
      </c>
      <c r="C19" s="9" t="s">
        <v>47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</v>
      </c>
      <c r="G28" s="17">
        <f>SUM(G14:G27)</f>
        <v>0</v>
      </c>
      <c r="H28" s="18">
        <v>0</v>
      </c>
      <c r="I28" s="17">
        <f>(E28-SUM(F28:G28))-K28</f>
        <v>123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42.38</v>
      </c>
      <c r="N28" s="19">
        <f>AVERAGE(N14:N27)</f>
        <v>0.52300000000000002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F14" sqref="F14: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21</v>
      </c>
      <c r="C14" s="9" t="s">
        <v>40</v>
      </c>
      <c r="D14" s="9" t="str">
        <f>'1'!D14</f>
        <v>ISC</v>
      </c>
      <c r="E14" s="9">
        <v>22</v>
      </c>
      <c r="F14" s="9">
        <v>13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9" si="1">K14/E14</f>
        <v>0</v>
      </c>
      <c r="M14" s="9">
        <v>42.68</v>
      </c>
      <c r="N14" s="15">
        <v>0.55000000000000004</v>
      </c>
    </row>
    <row r="15" spans="1:14" s="11" customFormat="1" ht="25.5" x14ac:dyDescent="0.2">
      <c r="A15" s="11" t="s">
        <v>44</v>
      </c>
      <c r="B15" s="9"/>
      <c r="C15" s="9" t="s">
        <v>41</v>
      </c>
      <c r="D15" s="9" t="str">
        <f>'1'!D15</f>
        <v>ISC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/>
      <c r="C16" s="9" t="s">
        <v>36</v>
      </c>
      <c r="D16" s="9" t="str">
        <f>'1'!D16</f>
        <v>IIND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/>
      <c r="C17" s="9" t="s">
        <v>39</v>
      </c>
      <c r="D17" s="9" t="str">
        <f>'1'!D17</f>
        <v>IIND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/>
      <c r="C18" s="9" t="s">
        <v>46</v>
      </c>
      <c r="D18" s="9" t="str">
        <f>'1'!D18</f>
        <v>IIND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8" t="s">
        <v>45</v>
      </c>
      <c r="B19" s="9">
        <v>1</v>
      </c>
      <c r="C19" s="9" t="s">
        <v>47</v>
      </c>
      <c r="D19" s="9" t="s">
        <v>32</v>
      </c>
      <c r="E19" s="9">
        <v>22</v>
      </c>
      <c r="F19" s="9">
        <v>17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60.68</v>
      </c>
      <c r="N19" s="15">
        <v>0.77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30</v>
      </c>
      <c r="G28" s="17">
        <f>SUM(G14:G27)</f>
        <v>0</v>
      </c>
      <c r="H28" s="18">
        <v>0</v>
      </c>
      <c r="I28" s="17">
        <f>(E28-SUM(F28:G28))-K28</f>
        <v>104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51.68</v>
      </c>
      <c r="N28" s="19">
        <f>AVERAGE(N14:N27)</f>
        <v>0.66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0" zoomScaleNormal="9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51</v>
      </c>
      <c r="C14" s="9" t="s">
        <v>40</v>
      </c>
      <c r="D14" s="9" t="s">
        <v>33</v>
      </c>
      <c r="E14" s="9">
        <v>22</v>
      </c>
      <c r="F14" s="9">
        <v>13</v>
      </c>
      <c r="G14" s="9"/>
      <c r="H14" s="10"/>
      <c r="I14" s="9">
        <f t="shared" ref="I14:I20" si="0">(E14-SUM(F14:G14))-K14</f>
        <v>9</v>
      </c>
      <c r="J14" s="10"/>
      <c r="K14" s="9">
        <v>0</v>
      </c>
      <c r="L14" s="10">
        <v>0</v>
      </c>
      <c r="M14" s="9">
        <v>49.5</v>
      </c>
      <c r="N14" s="15">
        <v>0.59</v>
      </c>
    </row>
    <row r="15" spans="1:14" s="11" customFormat="1" ht="25.5" x14ac:dyDescent="0.2">
      <c r="A15" s="11" t="s">
        <v>44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6</v>
      </c>
      <c r="G15" s="9"/>
      <c r="H15" s="10"/>
      <c r="I15" s="9">
        <f t="shared" si="0"/>
        <v>16</v>
      </c>
      <c r="J15" s="10"/>
      <c r="K15" s="9">
        <v>0</v>
      </c>
      <c r="L15" s="10">
        <v>0</v>
      </c>
      <c r="M15" s="9">
        <v>19.09</v>
      </c>
      <c r="N15" s="15">
        <v>0.27200000000000002</v>
      </c>
    </row>
    <row r="16" spans="1:14" s="11" customFormat="1" ht="25.5" x14ac:dyDescent="0.2">
      <c r="A16" s="11" t="s">
        <v>31</v>
      </c>
      <c r="B16" s="9" t="s">
        <v>21</v>
      </c>
      <c r="C16" s="9" t="s">
        <v>36</v>
      </c>
      <c r="D16" s="9" t="s">
        <v>32</v>
      </c>
      <c r="E16" s="9">
        <v>25</v>
      </c>
      <c r="F16" s="9">
        <v>12</v>
      </c>
      <c r="G16" s="9"/>
      <c r="H16" s="10"/>
      <c r="I16" s="9">
        <f t="shared" si="0"/>
        <v>13</v>
      </c>
      <c r="J16" s="10"/>
      <c r="K16" s="9">
        <v>0</v>
      </c>
      <c r="L16" s="10">
        <v>0</v>
      </c>
      <c r="M16" s="9">
        <v>38.200000000000003</v>
      </c>
      <c r="N16" s="15">
        <v>0.48</v>
      </c>
    </row>
    <row r="17" spans="1:14" s="11" customFormat="1" ht="25.5" x14ac:dyDescent="0.2">
      <c r="A17" s="11" t="s">
        <v>31</v>
      </c>
      <c r="B17" s="9" t="s">
        <v>21</v>
      </c>
      <c r="C17" s="9" t="s">
        <v>39</v>
      </c>
      <c r="D17" s="9" t="s">
        <v>32</v>
      </c>
      <c r="E17" s="9">
        <v>23</v>
      </c>
      <c r="F17" s="9">
        <v>16</v>
      </c>
      <c r="G17" s="9"/>
      <c r="H17" s="10"/>
      <c r="I17" s="9">
        <f t="shared" si="0"/>
        <v>7</v>
      </c>
      <c r="J17" s="10"/>
      <c r="K17" s="9">
        <v>0</v>
      </c>
      <c r="L17" s="10">
        <v>0</v>
      </c>
      <c r="M17" s="9">
        <v>50</v>
      </c>
      <c r="N17" s="15">
        <v>0.6956</v>
      </c>
    </row>
    <row r="18" spans="1:14" s="11" customFormat="1" ht="25.5" x14ac:dyDescent="0.2">
      <c r="A18" s="8" t="s">
        <v>43</v>
      </c>
      <c r="B18" s="9" t="s">
        <v>51</v>
      </c>
      <c r="C18" s="9" t="s">
        <v>50</v>
      </c>
      <c r="D18" s="9" t="s">
        <v>32</v>
      </c>
      <c r="E18" s="9">
        <v>21</v>
      </c>
      <c r="F18" s="9">
        <v>10</v>
      </c>
      <c r="G18" s="9"/>
      <c r="H18" s="10"/>
      <c r="I18" s="9">
        <f t="shared" si="0"/>
        <v>11</v>
      </c>
      <c r="J18" s="10"/>
      <c r="K18" s="9">
        <v>0</v>
      </c>
      <c r="L18" s="10">
        <v>0</v>
      </c>
      <c r="M18" s="9">
        <v>34.9</v>
      </c>
      <c r="N18" s="15">
        <v>0.47599999999999998</v>
      </c>
    </row>
    <row r="19" spans="1:14" s="11" customFormat="1" ht="25.5" x14ac:dyDescent="0.2">
      <c r="A19" s="8" t="s">
        <v>45</v>
      </c>
      <c r="B19" s="9" t="s">
        <v>52</v>
      </c>
      <c r="C19" s="9" t="s">
        <v>49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v>0</v>
      </c>
      <c r="M19" s="9"/>
      <c r="N19" s="15"/>
    </row>
    <row r="20" spans="1:14" s="11" customFormat="1" ht="25.5" x14ac:dyDescent="0.2">
      <c r="A20" s="11" t="s">
        <v>44</v>
      </c>
      <c r="B20" s="9" t="s">
        <v>51</v>
      </c>
      <c r="C20" s="9" t="s">
        <v>41</v>
      </c>
      <c r="D20" s="9" t="s">
        <v>33</v>
      </c>
      <c r="E20" s="9">
        <v>22</v>
      </c>
      <c r="F20" s="9">
        <v>11</v>
      </c>
      <c r="G20" s="9"/>
      <c r="H20" s="10"/>
      <c r="I20" s="9">
        <f t="shared" si="0"/>
        <v>11</v>
      </c>
      <c r="J20" s="10"/>
      <c r="K20" s="9">
        <v>0</v>
      </c>
      <c r="L20" s="10">
        <v>0</v>
      </c>
      <c r="M20" s="9">
        <v>74.180000000000007</v>
      </c>
      <c r="N20" s="15">
        <v>0.5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68</v>
      </c>
      <c r="G28" s="17">
        <f>SUM(G14:G27)</f>
        <v>0</v>
      </c>
      <c r="H28" s="18"/>
      <c r="I28" s="17">
        <f>(E28-SUM(F28:G28))-K28</f>
        <v>89</v>
      </c>
      <c r="J28" s="18"/>
      <c r="K28" s="17">
        <f>SUM(K14:K27)</f>
        <v>0</v>
      </c>
      <c r="L28" s="18">
        <f>K28/E28</f>
        <v>0</v>
      </c>
      <c r="M28" s="17">
        <f>AVERAGE(M14:M27)</f>
        <v>44.311666666666667</v>
      </c>
      <c r="N28" s="19">
        <f>AVERAGE(N14:N27)</f>
        <v>0.50226666666666675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37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10" zoomScaleNormal="110" zoomScaleSheetLayoutView="100" workbookViewId="0">
      <selection activeCell="H15" sqref="H15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73.7</v>
      </c>
      <c r="N28" s="19">
        <f>AVERAGE(N14:N27)</f>
        <v>0.4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2024-11-25T00:56:40Z</dcterms:modified>
  <cp:category/>
  <cp:contentStatus/>
</cp:coreProperties>
</file>