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TOS AGO-2024\MATERIAS-AGOSTO-2024\"/>
    </mc:Choice>
  </mc:AlternateContent>
  <xr:revisionPtr revIDLastSave="0" documentId="13_ncr:1_{5CEED2CE-52A7-4208-9744-265339673A9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3" l="1"/>
  <c r="I17" i="23"/>
  <c r="I18" i="23"/>
  <c r="I19" i="23"/>
  <c r="I20" i="23"/>
  <c r="I15" i="23"/>
  <c r="I14" i="23"/>
  <c r="L19" i="22"/>
  <c r="L18" i="22"/>
  <c r="L17" i="22"/>
  <c r="L16" i="22"/>
  <c r="L15" i="22"/>
  <c r="L14" i="22"/>
  <c r="I15" i="22"/>
  <c r="I16" i="22"/>
  <c r="I17" i="22"/>
  <c r="I18" i="22"/>
  <c r="I19" i="22"/>
  <c r="I14" i="22"/>
  <c r="L19" i="10"/>
  <c r="I19" i="10"/>
  <c r="I14" i="25"/>
  <c r="A24" i="24" l="1"/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D15" i="22"/>
  <c r="D16" i="22"/>
  <c r="D17" i="22"/>
  <c r="D18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E28" i="25" l="1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<sst xmlns="http://schemas.openxmlformats.org/spreadsheetml/2006/main" count="236" uniqueCount="53">
  <si>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</si>
  <si>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</si>
  <si>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</si>
  <si>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</si>
  <si>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</si>
  <si>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</si>
  <si>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</si>
  <si>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</si>
  <si>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</si>
  <si>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</si>
  <si>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</si>
  <si>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</si>
  <si>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</si>
  <si>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</si>
  <si>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</si>
  <si>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</si>
  <si>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</si>
  <si>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</si>
  <si>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</si>
  <si>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</si>
  <si>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</si>
  <si>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</si>
  <si>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</si>
  <si>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</si>
  <si>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</si>
  <si>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</si>
  <si>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</si>
  <si>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</si>
  <si>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</si>
  <si>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</si>
  <si>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</si>
  <si>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</si>
  <si>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IIND</t>
  </si>
  <si>
    <t>ISC</t>
  </si>
  <si>
    <t>BERNABE CONTRERAS CONTRERAS</t>
  </si>
  <si>
    <t>S/E</t>
  </si>
  <si>
    <t>501-A</t>
  </si>
  <si>
    <t xml:space="preserve"> </t>
  </si>
  <si>
    <t>INDUSTRIAL</t>
  </si>
  <si>
    <t>501-B</t>
  </si>
  <si>
    <t>304-A</t>
  </si>
  <si>
    <t>304-B</t>
  </si>
  <si>
    <t>FLOR ILIANA CHONTAL PELAYO</t>
  </si>
  <si>
    <t>SIMULACION</t>
  </si>
  <si>
    <t xml:space="preserve">INVESTIGACION DE OPERACIONES </t>
  </si>
  <si>
    <t>TOPICOS DE MANUFACTURA AVANZADA</t>
  </si>
  <si>
    <t>ARRASTRE</t>
  </si>
  <si>
    <t>ADELM</t>
  </si>
  <si>
    <t>AGO-DIC-2024</t>
  </si>
  <si>
    <t>ADEL</t>
  </si>
  <si>
    <t>ARRAS</t>
  </si>
  <si>
    <t>II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</si>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</sst>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33</xdr:row>
      <xdr:rowOff>156882</xdr:rowOff>
    </xdr:from>
    <xdr:to>
      <xdr:col>3</xdr:col>
      <xdr:colOff>712208</xdr:colOff>
      <xdr:row>33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Normal="100" zoomScaleSheetLayoutView="100" workbookViewId="0">
      <selection activeCell="L14" sqref="L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6</v>
      </c>
      <c r="G8" s="4" t="s">
        <v>6</v>
      </c>
      <c r="H8" s="5">
        <v>4</v>
      </c>
      <c r="I8" s="35" t="s">
        <v>7</v>
      </c>
      <c r="J8" s="35"/>
      <c r="K8" s="35"/>
      <c r="L8" s="29" t="s">
        <v>48</v>
      </c>
      <c r="M8" s="29"/>
      <c r="N8" s="29"/>
    </row>
    <row r="10" spans="1:14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44</v>
      </c>
      <c r="B14" s="9" t="s">
        <v>35</v>
      </c>
      <c r="C14" s="9" t="s">
        <v>40</v>
      </c>
      <c r="D14" s="9" t="s">
        <v>33</v>
      </c>
      <c r="E14" s="9">
        <v>22</v>
      </c>
      <c r="F14" s="9"/>
      <c r="G14" s="9"/>
      <c r="H14" s="10"/>
      <c r="I14" s="9">
        <f t="shared" ref="I14:I19" si="0">(E14-SUM(F14:G14))-K14</f>
        <v>22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5.5" x14ac:dyDescent="0.2">
      <c r="A15" s="11" t="s">
        <v>44</v>
      </c>
      <c r="B15" s="9" t="s">
        <v>35</v>
      </c>
      <c r="C15" s="9" t="s">
        <v>41</v>
      </c>
      <c r="D15" s="9" t="s">
        <v>33</v>
      </c>
      <c r="E15" s="9">
        <v>22</v>
      </c>
      <c r="F15" s="9"/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11" t="s">
        <v>31</v>
      </c>
      <c r="B16" s="9" t="s">
        <v>35</v>
      </c>
      <c r="C16" s="9" t="s">
        <v>36</v>
      </c>
      <c r="D16" s="9" t="s">
        <v>32</v>
      </c>
      <c r="E16" s="9"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11" t="s">
        <v>31</v>
      </c>
      <c r="B17" s="9" t="s">
        <v>35</v>
      </c>
      <c r="C17" s="9" t="s">
        <v>39</v>
      </c>
      <c r="D17" s="9" t="s">
        <v>32</v>
      </c>
      <c r="E17" s="9">
        <v>23</v>
      </c>
      <c r="F17" s="9"/>
      <c r="G17" s="9"/>
      <c r="H17" s="10"/>
      <c r="I17" s="9">
        <f t="shared" si="0"/>
        <v>23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38.25" x14ac:dyDescent="0.2">
      <c r="A18" s="8" t="s">
        <v>43</v>
      </c>
      <c r="B18" s="9" t="s">
        <v>21</v>
      </c>
      <c r="C18" s="9" t="s">
        <v>46</v>
      </c>
      <c r="D18" s="9" t="s">
        <v>32</v>
      </c>
      <c r="E18" s="9">
        <v>21</v>
      </c>
      <c r="F18" s="9">
        <v>11</v>
      </c>
      <c r="G18" s="9"/>
      <c r="H18" s="10"/>
      <c r="I18" s="9">
        <f t="shared" si="0"/>
        <v>10</v>
      </c>
      <c r="J18" s="10"/>
      <c r="K18" s="9">
        <v>0</v>
      </c>
      <c r="L18" s="10">
        <f t="shared" si="1"/>
        <v>0</v>
      </c>
      <c r="M18" s="9">
        <v>42.38</v>
      </c>
      <c r="N18" s="15">
        <v>0.52300000000000002</v>
      </c>
    </row>
    <row r="19" spans="1:14" s="11" customFormat="1" ht="25.5" x14ac:dyDescent="0.2">
      <c r="A19" s="8" t="s">
        <v>45</v>
      </c>
      <c r="B19" s="9" t="s">
        <v>35</v>
      </c>
      <c r="C19" s="9" t="s">
        <v>47</v>
      </c>
      <c r="D19" s="9" t="s">
        <v>32</v>
      </c>
      <c r="E19" s="9">
        <v>22</v>
      </c>
      <c r="F19" s="9"/>
      <c r="G19" s="9"/>
      <c r="H19" s="10"/>
      <c r="I19" s="9">
        <f t="shared" si="0"/>
        <v>22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11</v>
      </c>
      <c r="G28" s="17">
        <f>SUM(G14:G27)</f>
        <v>0</v>
      </c>
      <c r="H28" s="18">
        <v>0</v>
      </c>
      <c r="I28" s="17">
        <f>(E28-SUM(F28:G28))-K28</f>
        <v>123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42.38</v>
      </c>
      <c r="N28" s="19">
        <f>AVERAGE(N14:N27)</f>
        <v>0.52300000000000002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9" zoomScale="90" zoomScaleNormal="90" zoomScaleSheetLayoutView="100" workbookViewId="0">
      <selection activeCell="F14" sqref="F14: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AGO-DIC-2024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44</v>
      </c>
      <c r="B14" s="9" t="s">
        <v>21</v>
      </c>
      <c r="C14" s="9" t="s">
        <v>40</v>
      </c>
      <c r="D14" s="9" t="str">
        <f>'1'!D14</f>
        <v>ISC</v>
      </c>
      <c r="E14" s="9">
        <v>22</v>
      </c>
      <c r="F14" s="9">
        <v>13</v>
      </c>
      <c r="G14" s="9"/>
      <c r="H14" s="10"/>
      <c r="I14" s="9">
        <f t="shared" ref="I14:I19" si="0">(E14-SUM(F14:G14))-K14</f>
        <v>9</v>
      </c>
      <c r="J14" s="10"/>
      <c r="K14" s="9">
        <v>0</v>
      </c>
      <c r="L14" s="10">
        <f t="shared" ref="L14:L19" si="1">K14/E14</f>
        <v>0</v>
      </c>
      <c r="M14" s="9">
        <v>42.68</v>
      </c>
      <c r="N14" s="15">
        <v>0.55000000000000004</v>
      </c>
    </row>
    <row r="15" spans="1:14" s="11" customFormat="1" ht="25.5" x14ac:dyDescent="0.2">
      <c r="A15" s="11" t="s">
        <v>44</v>
      </c>
      <c r="B15" s="9"/>
      <c r="C15" s="9" t="s">
        <v>41</v>
      </c>
      <c r="D15" s="9" t="str">
        <f>'1'!D15</f>
        <v>ISC</v>
      </c>
      <c r="E15" s="9">
        <v>22</v>
      </c>
      <c r="F15" s="9"/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11" t="s">
        <v>31</v>
      </c>
      <c r="B16" s="9"/>
      <c r="C16" s="9" t="s">
        <v>36</v>
      </c>
      <c r="D16" s="9" t="str">
        <f>'1'!D16</f>
        <v>IIND</v>
      </c>
      <c r="E16" s="9"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11" t="s">
        <v>31</v>
      </c>
      <c r="B17" s="9"/>
      <c r="C17" s="9" t="s">
        <v>39</v>
      </c>
      <c r="D17" s="9" t="str">
        <f>'1'!D17</f>
        <v>IIND</v>
      </c>
      <c r="E17" s="9">
        <v>23</v>
      </c>
      <c r="F17" s="9"/>
      <c r="G17" s="9"/>
      <c r="H17" s="10"/>
      <c r="I17" s="9">
        <f t="shared" si="0"/>
        <v>23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38.25" x14ac:dyDescent="0.2">
      <c r="A18" s="8" t="s">
        <v>43</v>
      </c>
      <c r="B18" s="9"/>
      <c r="C18" s="9" t="s">
        <v>46</v>
      </c>
      <c r="D18" s="9" t="str">
        <f>'1'!D18</f>
        <v>IIND</v>
      </c>
      <c r="E18" s="9">
        <v>21</v>
      </c>
      <c r="F18" s="9"/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5.5" x14ac:dyDescent="0.2">
      <c r="A19" s="8" t="s">
        <v>45</v>
      </c>
      <c r="B19" s="9">
        <v>1</v>
      </c>
      <c r="C19" s="9" t="s">
        <v>47</v>
      </c>
      <c r="D19" s="9" t="s">
        <v>32</v>
      </c>
      <c r="E19" s="9">
        <v>22</v>
      </c>
      <c r="F19" s="9">
        <v>17</v>
      </c>
      <c r="G19" s="9"/>
      <c r="H19" s="10"/>
      <c r="I19" s="9">
        <f t="shared" si="0"/>
        <v>5</v>
      </c>
      <c r="J19" s="10"/>
      <c r="K19" s="9">
        <v>0</v>
      </c>
      <c r="L19" s="10">
        <f t="shared" si="1"/>
        <v>0</v>
      </c>
      <c r="M19" s="9">
        <v>60.68</v>
      </c>
      <c r="N19" s="15">
        <v>0.77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30</v>
      </c>
      <c r="G28" s="17">
        <f>SUM(G14:G27)</f>
        <v>0</v>
      </c>
      <c r="H28" s="18">
        <v>0</v>
      </c>
      <c r="I28" s="17">
        <f>(E28-SUM(F28:G28))-K28</f>
        <v>104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51.68</v>
      </c>
      <c r="N28" s="19">
        <f>AVERAGE(N14:N27)</f>
        <v>0.66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90" zoomScaleNormal="90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AGO-DIC-2024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44</v>
      </c>
      <c r="B14" s="9" t="s">
        <v>51</v>
      </c>
      <c r="C14" s="9" t="s">
        <v>40</v>
      </c>
      <c r="D14" s="9" t="s">
        <v>33</v>
      </c>
      <c r="E14" s="9">
        <v>22</v>
      </c>
      <c r="F14" s="9">
        <v>13</v>
      </c>
      <c r="G14" s="9"/>
      <c r="H14" s="10"/>
      <c r="I14" s="9">
        <f t="shared" ref="I14:I20" si="0">(E14-SUM(F14:G14))-K14</f>
        <v>9</v>
      </c>
      <c r="J14" s="10"/>
      <c r="K14" s="9">
        <v>0</v>
      </c>
      <c r="L14" s="10">
        <v>0</v>
      </c>
      <c r="M14" s="9">
        <v>49.5</v>
      </c>
      <c r="N14" s="15">
        <v>0.59</v>
      </c>
    </row>
    <row r="15" spans="1:14" s="11" customFormat="1" ht="25.5" x14ac:dyDescent="0.2">
      <c r="A15" s="11" t="s">
        <v>44</v>
      </c>
      <c r="B15" s="9" t="s">
        <v>21</v>
      </c>
      <c r="C15" s="9" t="s">
        <v>41</v>
      </c>
      <c r="D15" s="9" t="s">
        <v>33</v>
      </c>
      <c r="E15" s="9">
        <v>22</v>
      </c>
      <c r="F15" s="9">
        <v>6</v>
      </c>
      <c r="G15" s="9"/>
      <c r="H15" s="10"/>
      <c r="I15" s="9">
        <f t="shared" si="0"/>
        <v>16</v>
      </c>
      <c r="J15" s="10"/>
      <c r="K15" s="9">
        <v>0</v>
      </c>
      <c r="L15" s="10">
        <v>0</v>
      </c>
      <c r="M15" s="9">
        <v>19.09</v>
      </c>
      <c r="N15" s="15">
        <v>0.27200000000000002</v>
      </c>
    </row>
    <row r="16" spans="1:14" s="11" customFormat="1" ht="25.5" x14ac:dyDescent="0.2">
      <c r="A16" s="11" t="s">
        <v>31</v>
      </c>
      <c r="B16" s="9" t="s">
        <v>21</v>
      </c>
      <c r="C16" s="9" t="s">
        <v>36</v>
      </c>
      <c r="D16" s="9" t="s">
        <v>32</v>
      </c>
      <c r="E16" s="9">
        <v>25</v>
      </c>
      <c r="F16" s="9">
        <v>12</v>
      </c>
      <c r="G16" s="9"/>
      <c r="H16" s="10"/>
      <c r="I16" s="9">
        <f t="shared" si="0"/>
        <v>13</v>
      </c>
      <c r="J16" s="10"/>
      <c r="K16" s="9">
        <v>0</v>
      </c>
      <c r="L16" s="10">
        <v>0</v>
      </c>
      <c r="M16" s="9">
        <v>38.200000000000003</v>
      </c>
      <c r="N16" s="15">
        <v>0.48</v>
      </c>
    </row>
    <row r="17" spans="1:14" s="11" customFormat="1" ht="25.5" x14ac:dyDescent="0.2">
      <c r="A17" s="11" t="s">
        <v>31</v>
      </c>
      <c r="B17" s="9" t="s">
        <v>21</v>
      </c>
      <c r="C17" s="9" t="s">
        <v>39</v>
      </c>
      <c r="D17" s="9" t="s">
        <v>32</v>
      </c>
      <c r="E17" s="9">
        <v>23</v>
      </c>
      <c r="F17" s="9">
        <v>16</v>
      </c>
      <c r="G17" s="9"/>
      <c r="H17" s="10"/>
      <c r="I17" s="9">
        <f t="shared" si="0"/>
        <v>7</v>
      </c>
      <c r="J17" s="10"/>
      <c r="K17" s="9">
        <v>0</v>
      </c>
      <c r="L17" s="10">
        <v>0</v>
      </c>
      <c r="M17" s="9">
        <v>50</v>
      </c>
      <c r="N17" s="15">
        <v>0.6956</v>
      </c>
    </row>
    <row r="18" spans="1:14" s="11" customFormat="1" ht="25.5" x14ac:dyDescent="0.2">
      <c r="A18" s="8" t="s">
        <v>43</v>
      </c>
      <c r="B18" s="9" t="s">
        <v>51</v>
      </c>
      <c r="C18" s="9" t="s">
        <v>50</v>
      </c>
      <c r="D18" s="9" t="s">
        <v>32</v>
      </c>
      <c r="E18" s="9">
        <v>21</v>
      </c>
      <c r="F18" s="9">
        <v>10</v>
      </c>
      <c r="G18" s="9"/>
      <c r="H18" s="10"/>
      <c r="I18" s="9">
        <f t="shared" si="0"/>
        <v>11</v>
      </c>
      <c r="J18" s="10"/>
      <c r="K18" s="9">
        <v>0</v>
      </c>
      <c r="L18" s="10">
        <v>0</v>
      </c>
      <c r="M18" s="9">
        <v>34.9</v>
      </c>
      <c r="N18" s="15">
        <v>0.47599999999999998</v>
      </c>
    </row>
    <row r="19" spans="1:14" s="11" customFormat="1" ht="25.5" x14ac:dyDescent="0.2">
      <c r="A19" s="8" t="s">
        <v>45</v>
      </c>
      <c r="B19" s="9" t="s">
        <v>52</v>
      </c>
      <c r="C19" s="9" t="s">
        <v>49</v>
      </c>
      <c r="D19" s="9" t="s">
        <v>32</v>
      </c>
      <c r="E19" s="9">
        <v>22</v>
      </c>
      <c r="F19" s="9"/>
      <c r="G19" s="9"/>
      <c r="H19" s="10"/>
      <c r="I19" s="9">
        <f t="shared" si="0"/>
        <v>22</v>
      </c>
      <c r="J19" s="10"/>
      <c r="K19" s="9">
        <v>0</v>
      </c>
      <c r="L19" s="10">
        <v>0</v>
      </c>
      <c r="M19" s="9"/>
      <c r="N19" s="15"/>
    </row>
    <row r="20" spans="1:14" s="11" customFormat="1" ht="25.5" x14ac:dyDescent="0.2">
      <c r="A20" s="11" t="s">
        <v>44</v>
      </c>
      <c r="B20" s="9" t="s">
        <v>51</v>
      </c>
      <c r="C20" s="9" t="s">
        <v>41</v>
      </c>
      <c r="D20" s="9" t="s">
        <v>33</v>
      </c>
      <c r="E20" s="9">
        <v>22</v>
      </c>
      <c r="F20" s="9">
        <v>11</v>
      </c>
      <c r="G20" s="9"/>
      <c r="H20" s="10"/>
      <c r="I20" s="9">
        <f t="shared" si="0"/>
        <v>11</v>
      </c>
      <c r="J20" s="10"/>
      <c r="K20" s="9">
        <v>0</v>
      </c>
      <c r="L20" s="10">
        <v>0</v>
      </c>
      <c r="M20" s="9">
        <v>74.180000000000007</v>
      </c>
      <c r="N20" s="15">
        <v>0.5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157</v>
      </c>
      <c r="F28" s="17">
        <f>SUM(F14:F27)</f>
        <v>68</v>
      </c>
      <c r="G28" s="17">
        <f>SUM(G14:G27)</f>
        <v>0</v>
      </c>
      <c r="H28" s="18"/>
      <c r="I28" s="17">
        <f>(E28-SUM(F28:G28))-K28</f>
        <v>89</v>
      </c>
      <c r="J28" s="18"/>
      <c r="K28" s="17">
        <f>SUM(K14:K27)</f>
        <v>0</v>
      </c>
      <c r="L28" s="18">
        <f>K28/E28</f>
        <v>0</v>
      </c>
      <c r="M28" s="17">
        <f>AVERAGE(M14:M27)</f>
        <v>44.311666666666667</v>
      </c>
      <c r="N28" s="19">
        <f>AVERAGE(N14:N27)</f>
        <v>0.50226666666666675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2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2" ht="62.25" customHeight="1" x14ac:dyDescent="0.2">
      <c r="B34" s="28"/>
      <c r="C34" s="28"/>
      <c r="D34" s="28"/>
      <c r="G34" s="29"/>
      <c r="H34" s="29"/>
      <c r="I34" s="29"/>
      <c r="J34" s="29"/>
      <c r="L34" s="1" t="s">
        <v>37</v>
      </c>
    </row>
    <row r="35" spans="1:12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2" hidden="1" x14ac:dyDescent="0.2"/>
    <row r="37" spans="1:12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5" zoomScale="85" zoomScaleNormal="85" zoomScaleSheetLayoutView="100" workbookViewId="0">
      <selection activeCell="A14" sqref="A14: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AGO-DIC-2024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">
      <c r="A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>(E28-SUM(F28:G28))-K28</f>
        <v>0</v>
      </c>
      <c r="J28" s="18"/>
      <c r="K28" s="17">
        <f>SUM(K14:K27)</f>
        <v>0</v>
      </c>
      <c r="L28" s="18" t="e">
        <f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110" zoomScaleNormal="110" zoomScaleSheetLayoutView="100" workbookViewId="0">
      <selection activeCell="H15" sqref="H15: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AGO-DIC-2024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>
        <v>1</v>
      </c>
      <c r="I14" s="9">
        <f>(E14-SUM(F14:G14))-K14</f>
        <v>0</v>
      </c>
      <c r="J14" s="10">
        <v>0</v>
      </c>
      <c r="K14" s="9">
        <v>0</v>
      </c>
      <c r="L14" s="10">
        <v>0</v>
      </c>
      <c r="M14" s="9">
        <v>73.7</v>
      </c>
      <c r="N14" s="15">
        <v>0.4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>(E28-SUM(F28:G28))-K28</f>
        <v>0</v>
      </c>
      <c r="J28" s="18" t="e">
        <f>I28/E28</f>
        <v>#DIV/0!</v>
      </c>
      <c r="K28" s="17">
        <f>SUM(K14:K27)</f>
        <v>0</v>
      </c>
      <c r="L28" s="18" t="e">
        <f>K28/E28</f>
        <v>#DIV/0!</v>
      </c>
      <c r="M28" s="17">
        <f>AVERAGE(M14:M27)</f>
        <v>73.7</v>
      </c>
      <c r="N28" s="19">
        <f>AVERAGE(N14:N27)</f>
        <v>0.4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Ixchel Ailyn Contreras Campos</cp:lastModifiedBy>
  <cp:revision/>
  <dcterms:created xsi:type="dcterms:W3CDTF">2021-11-22T14:45:25Z</dcterms:created>
  <dcterms:modified xsi:type="dcterms:W3CDTF">2024-11-25T00:56:40Z</dcterms:modified>
  <cp:category/>
  <cp:contentStatus/>
</cp:coreProperties>
</file>