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OCTOS AGO-2024\MATERIAS-AGOSTO-2024\"/>
    </mc:Choice>
  </mc:AlternateContent>
  <xr:revisionPtr revIDLastSave="0" documentId="13_ncr:1_{543D14FB-8F1D-491E-B243-471C4009371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4" l="1"/>
  <c r="I19" i="24"/>
  <c r="I26" i="24"/>
  <c r="I28" i="24"/>
  <c r="I25" i="24"/>
  <c r="I24" i="24"/>
  <c r="I20" i="24"/>
  <c r="I21" i="24"/>
  <c r="I22" i="24"/>
  <c r="I23" i="24"/>
  <c r="I15" i="24"/>
  <c r="I16" i="24"/>
  <c r="I17" i="24"/>
  <c r="I14" i="24"/>
  <c r="I16" i="23"/>
  <c r="I17" i="23"/>
  <c r="I18" i="23"/>
  <c r="I19" i="23"/>
  <c r="I20" i="23"/>
  <c r="I15" i="23"/>
  <c r="I14" i="23"/>
  <c r="L19" i="22"/>
  <c r="L18" i="22"/>
  <c r="L17" i="22"/>
  <c r="L16" i="22"/>
  <c r="L15" i="22"/>
  <c r="L14" i="22"/>
  <c r="I15" i="22"/>
  <c r="I16" i="22"/>
  <c r="I17" i="22"/>
  <c r="I18" i="22"/>
  <c r="I19" i="22"/>
  <c r="I14" i="22"/>
  <c r="L19" i="10"/>
  <c r="I19" i="10"/>
  <c r="I14" i="25"/>
  <c r="N28" i="25" l="1"/>
  <c r="M28" i="25"/>
  <c r="K28" i="25"/>
  <c r="G28" i="25"/>
  <c r="F28" i="25"/>
  <c r="B10" i="25"/>
  <c r="B37" i="25" s="1"/>
  <c r="L8" i="25"/>
  <c r="H8" i="25"/>
  <c r="E8" i="25"/>
  <c r="N29" i="24"/>
  <c r="M29" i="24"/>
  <c r="K29" i="24"/>
  <c r="I27" i="24" s="1"/>
  <c r="G29" i="24"/>
  <c r="F29" i="24"/>
  <c r="B10" i="24"/>
  <c r="B38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D15" i="22"/>
  <c r="D16" i="22"/>
  <c r="D17" i="22"/>
  <c r="D18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9" i="24"/>
  <c r="E28" i="23"/>
  <c r="E28" i="22"/>
  <c r="I28" i="10"/>
  <c r="L28" i="10"/>
  <c r="I28" i="25" l="1"/>
  <c r="J28" i="25" s="1"/>
  <c r="L28" i="25"/>
  <c r="H28" i="25"/>
  <c r="I29" i="24"/>
  <c r="L29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<sst xmlns="http://schemas.openxmlformats.org/spreadsheetml/2006/main" count="296" uniqueCount="61">
  <si>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</si>
  <si>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</si>
  <si>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</si>
  <si>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</si>
  <si>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</si>
  <si>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</si>
  <si>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</si>
  <si>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</si>
  <si>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</si>
  <si>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</si>
  <si>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</si>
  <si>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</si>
  <si>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</si>
  <si>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</si>
  <si>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</si>
  <si>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</si>
  <si>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</si>
  <si>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</si>
  <si>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</si>
  <si>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</si>
  <si>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</si>
  <si>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</si>
  <si>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</si>
  <si>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</si>
  <si>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</si>
  <si>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</si>
  <si>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</si>
  <si>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</si>
  <si>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</si>
  <si>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</si>
  <si>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</si>
  <si>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</si>
  <si>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</si>
  <si>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</si>
  <si>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</si>
  <si>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</si>
  <si>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</si>
  <si>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</si>
  <si>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</si>
  <si>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</si>
  <si>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</si>
  <si>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304-B</t>
  </si>
  <si>
    <t>FLOR ILIANA CHONTAL PELAYO</t>
  </si>
  <si>
    <t>SIMULACION</t>
  </si>
  <si>
    <t xml:space="preserve">INVESTIGACION DE OPERACIONES </t>
  </si>
  <si>
    <t>TOPICOS DE MANUFACTURA AVANZADA</t>
  </si>
  <si>
    <t>ARRASTRE</t>
  </si>
  <si>
    <t>ADELM</t>
  </si>
  <si>
    <t>AGO-DIC-2024</t>
  </si>
  <si>
    <t>ADEL</t>
  </si>
  <si>
    <t>ARRAS</t>
  </si>
  <si>
    <t>II</t>
  </si>
  <si>
    <t>SE</t>
  </si>
  <si>
    <t>III</t>
  </si>
  <si>
    <t>IV</t>
  </si>
  <si>
    <t>V</t>
  </si>
  <si>
    <t>304B</t>
  </si>
  <si>
    <t>304A</t>
  </si>
  <si>
    <t>501A</t>
  </si>
  <si>
    <t>501B</t>
  </si>
  <si>
    <t>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</si>
</sst>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34</xdr:row>
      <xdr:rowOff>156882</xdr:rowOff>
    </xdr:from>
    <xdr:to>
      <xdr:col>3</xdr:col>
      <xdr:colOff>712208</xdr:colOff>
      <xdr:row>34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6</v>
      </c>
      <c r="G8" s="4" t="s">
        <v>6</v>
      </c>
      <c r="H8" s="5">
        <v>4</v>
      </c>
      <c r="I8" s="33" t="s">
        <v>7</v>
      </c>
      <c r="J8" s="33"/>
      <c r="K8" s="33"/>
      <c r="L8" s="34" t="s">
        <v>48</v>
      </c>
      <c r="M8" s="34"/>
      <c r="N8" s="34"/>
    </row>
    <row r="10" spans="1:14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44</v>
      </c>
      <c r="B14" s="9" t="s">
        <v>35</v>
      </c>
      <c r="C14" s="9" t="s">
        <v>40</v>
      </c>
      <c r="D14" s="9" t="s">
        <v>33</v>
      </c>
      <c r="E14" s="9">
        <v>22</v>
      </c>
      <c r="F14" s="9"/>
      <c r="G14" s="9"/>
      <c r="H14" s="10"/>
      <c r="I14" s="9">
        <f t="shared" ref="I14:I19" si="0">(E14-SUM(F14:G14))-K14</f>
        <v>22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5.5" x14ac:dyDescent="0.2">
      <c r="A15" s="11" t="s">
        <v>44</v>
      </c>
      <c r="B15" s="9" t="s">
        <v>35</v>
      </c>
      <c r="C15" s="9" t="s">
        <v>41</v>
      </c>
      <c r="D15" s="9" t="s">
        <v>33</v>
      </c>
      <c r="E15" s="9"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11" t="s">
        <v>31</v>
      </c>
      <c r="B16" s="9" t="s">
        <v>35</v>
      </c>
      <c r="C16" s="9" t="s">
        <v>36</v>
      </c>
      <c r="D16" s="9" t="s">
        <v>32</v>
      </c>
      <c r="E16" s="9"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11" t="s">
        <v>31</v>
      </c>
      <c r="B17" s="9" t="s">
        <v>35</v>
      </c>
      <c r="C17" s="9" t="s">
        <v>39</v>
      </c>
      <c r="D17" s="9" t="s">
        <v>32</v>
      </c>
      <c r="E17" s="9">
        <v>23</v>
      </c>
      <c r="F17" s="9"/>
      <c r="G17" s="9"/>
      <c r="H17" s="10"/>
      <c r="I17" s="9">
        <f t="shared" si="0"/>
        <v>23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38.25" x14ac:dyDescent="0.2">
      <c r="A18" s="8" t="s">
        <v>43</v>
      </c>
      <c r="B18" s="9" t="s">
        <v>21</v>
      </c>
      <c r="C18" s="9" t="s">
        <v>46</v>
      </c>
      <c r="D18" s="9" t="s">
        <v>32</v>
      </c>
      <c r="E18" s="9">
        <v>21</v>
      </c>
      <c r="F18" s="9">
        <v>11</v>
      </c>
      <c r="G18" s="9"/>
      <c r="H18" s="10"/>
      <c r="I18" s="9">
        <f t="shared" si="0"/>
        <v>10</v>
      </c>
      <c r="J18" s="10"/>
      <c r="K18" s="9">
        <v>0</v>
      </c>
      <c r="L18" s="10">
        <f t="shared" si="1"/>
        <v>0</v>
      </c>
      <c r="M18" s="9">
        <v>42.38</v>
      </c>
      <c r="N18" s="15">
        <v>0.52300000000000002</v>
      </c>
    </row>
    <row r="19" spans="1:14" s="11" customFormat="1" ht="25.5" x14ac:dyDescent="0.2">
      <c r="A19" s="8" t="s">
        <v>45</v>
      </c>
      <c r="B19" s="9" t="s">
        <v>35</v>
      </c>
      <c r="C19" s="9" t="s">
        <v>47</v>
      </c>
      <c r="D19" s="9" t="s">
        <v>32</v>
      </c>
      <c r="E19" s="9">
        <v>22</v>
      </c>
      <c r="F19" s="9"/>
      <c r="G19" s="9"/>
      <c r="H19" s="10"/>
      <c r="I19" s="9">
        <f t="shared" si="0"/>
        <v>22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</v>
      </c>
      <c r="G28" s="17">
        <f>SUM(G14:G27)</f>
        <v>0</v>
      </c>
      <c r="H28" s="18">
        <v>0</v>
      </c>
      <c r="I28" s="17">
        <f>(E28-SUM(F28:G28))-K28</f>
        <v>123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42.38</v>
      </c>
      <c r="N28" s="19">
        <f>AVERAGE(N14:N27)</f>
        <v>0.52300000000000002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90" zoomScaleNormal="90" zoomScaleSheetLayoutView="100" workbookViewId="0">
      <selection activeCell="F14" sqref="F14: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44</v>
      </c>
      <c r="B14" s="9" t="s">
        <v>21</v>
      </c>
      <c r="C14" s="9" t="s">
        <v>40</v>
      </c>
      <c r="D14" s="9" t="str">
        <f>'1'!D14</f>
        <v>ISC</v>
      </c>
      <c r="E14" s="9">
        <v>22</v>
      </c>
      <c r="F14" s="9">
        <v>13</v>
      </c>
      <c r="G14" s="9"/>
      <c r="H14" s="10"/>
      <c r="I14" s="9">
        <f t="shared" ref="I14:I19" si="0">(E14-SUM(F14:G14))-K14</f>
        <v>9</v>
      </c>
      <c r="J14" s="10"/>
      <c r="K14" s="9">
        <v>0</v>
      </c>
      <c r="L14" s="10">
        <f t="shared" ref="L14:L19" si="1">K14/E14</f>
        <v>0</v>
      </c>
      <c r="M14" s="9">
        <v>42.68</v>
      </c>
      <c r="N14" s="15">
        <v>0.55000000000000004</v>
      </c>
    </row>
    <row r="15" spans="1:14" s="11" customFormat="1" ht="25.5" x14ac:dyDescent="0.2">
      <c r="A15" s="11" t="s">
        <v>44</v>
      </c>
      <c r="B15" s="9"/>
      <c r="C15" s="9" t="s">
        <v>41</v>
      </c>
      <c r="D15" s="9" t="str">
        <f>'1'!D15</f>
        <v>ISC</v>
      </c>
      <c r="E15" s="9"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11" t="s">
        <v>31</v>
      </c>
      <c r="B16" s="9"/>
      <c r="C16" s="9" t="s">
        <v>36</v>
      </c>
      <c r="D16" s="9" t="str">
        <f>'1'!D16</f>
        <v>IIND</v>
      </c>
      <c r="E16" s="9"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11" t="s">
        <v>31</v>
      </c>
      <c r="B17" s="9"/>
      <c r="C17" s="9" t="s">
        <v>39</v>
      </c>
      <c r="D17" s="9" t="str">
        <f>'1'!D17</f>
        <v>IIND</v>
      </c>
      <c r="E17" s="9">
        <v>23</v>
      </c>
      <c r="F17" s="9"/>
      <c r="G17" s="9"/>
      <c r="H17" s="10"/>
      <c r="I17" s="9">
        <f t="shared" si="0"/>
        <v>23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38.25" x14ac:dyDescent="0.2">
      <c r="A18" s="8" t="s">
        <v>43</v>
      </c>
      <c r="B18" s="9"/>
      <c r="C18" s="9" t="s">
        <v>46</v>
      </c>
      <c r="D18" s="9" t="str">
        <f>'1'!D18</f>
        <v>IIND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5.5" x14ac:dyDescent="0.2">
      <c r="A19" s="8" t="s">
        <v>45</v>
      </c>
      <c r="B19" s="9">
        <v>1</v>
      </c>
      <c r="C19" s="9" t="s">
        <v>47</v>
      </c>
      <c r="D19" s="9" t="s">
        <v>32</v>
      </c>
      <c r="E19" s="9">
        <v>22</v>
      </c>
      <c r="F19" s="9">
        <v>17</v>
      </c>
      <c r="G19" s="9"/>
      <c r="H19" s="10"/>
      <c r="I19" s="9">
        <f t="shared" si="0"/>
        <v>5</v>
      </c>
      <c r="J19" s="10"/>
      <c r="K19" s="9">
        <v>0</v>
      </c>
      <c r="L19" s="10">
        <f t="shared" si="1"/>
        <v>0</v>
      </c>
      <c r="M19" s="9">
        <v>60.68</v>
      </c>
      <c r="N19" s="15">
        <v>0.77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30</v>
      </c>
      <c r="G28" s="17">
        <f>SUM(G14:G27)</f>
        <v>0</v>
      </c>
      <c r="H28" s="18">
        <v>0</v>
      </c>
      <c r="I28" s="17">
        <f>(E28-SUM(F28:G28))-K28</f>
        <v>104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51.68</v>
      </c>
      <c r="N28" s="19">
        <f>AVERAGE(N14:N27)</f>
        <v>0.66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90" zoomScaleNormal="9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44</v>
      </c>
      <c r="B14" s="9" t="s">
        <v>51</v>
      </c>
      <c r="C14" s="9" t="s">
        <v>40</v>
      </c>
      <c r="D14" s="9" t="s">
        <v>33</v>
      </c>
      <c r="E14" s="9">
        <v>22</v>
      </c>
      <c r="F14" s="9">
        <v>13</v>
      </c>
      <c r="G14" s="9"/>
      <c r="H14" s="10"/>
      <c r="I14" s="9">
        <f t="shared" ref="I14:I20" si="0">(E14-SUM(F14:G14))-K14</f>
        <v>9</v>
      </c>
      <c r="J14" s="10"/>
      <c r="K14" s="9">
        <v>0</v>
      </c>
      <c r="L14" s="10">
        <v>0</v>
      </c>
      <c r="M14" s="9">
        <v>49.5</v>
      </c>
      <c r="N14" s="15">
        <v>0.59</v>
      </c>
    </row>
    <row r="15" spans="1:14" s="11" customFormat="1" ht="25.5" x14ac:dyDescent="0.2">
      <c r="A15" s="11" t="s">
        <v>44</v>
      </c>
      <c r="B15" s="9" t="s">
        <v>21</v>
      </c>
      <c r="C15" s="9" t="s">
        <v>41</v>
      </c>
      <c r="D15" s="9" t="s">
        <v>33</v>
      </c>
      <c r="E15" s="9">
        <v>20</v>
      </c>
      <c r="F15" s="9">
        <v>6</v>
      </c>
      <c r="G15" s="9"/>
      <c r="H15" s="10"/>
      <c r="I15" s="9">
        <f t="shared" si="0"/>
        <v>14</v>
      </c>
      <c r="J15" s="10"/>
      <c r="K15" s="9">
        <v>0</v>
      </c>
      <c r="L15" s="10">
        <v>0</v>
      </c>
      <c r="M15" s="9">
        <v>19.09</v>
      </c>
      <c r="N15" s="15">
        <v>0.27200000000000002</v>
      </c>
    </row>
    <row r="16" spans="1:14" s="11" customFormat="1" ht="25.5" x14ac:dyDescent="0.2">
      <c r="A16" s="11" t="s">
        <v>31</v>
      </c>
      <c r="B16" s="9" t="s">
        <v>21</v>
      </c>
      <c r="C16" s="9" t="s">
        <v>36</v>
      </c>
      <c r="D16" s="9" t="s">
        <v>32</v>
      </c>
      <c r="E16" s="9">
        <v>25</v>
      </c>
      <c r="F16" s="9">
        <v>12</v>
      </c>
      <c r="G16" s="9"/>
      <c r="H16" s="10"/>
      <c r="I16" s="9">
        <f t="shared" si="0"/>
        <v>13</v>
      </c>
      <c r="J16" s="10"/>
      <c r="K16" s="9">
        <v>0</v>
      </c>
      <c r="L16" s="10">
        <v>0</v>
      </c>
      <c r="M16" s="9">
        <v>38.200000000000003</v>
      </c>
      <c r="N16" s="15">
        <v>0.48</v>
      </c>
    </row>
    <row r="17" spans="1:14" s="11" customFormat="1" ht="25.5" x14ac:dyDescent="0.2">
      <c r="A17" s="11" t="s">
        <v>31</v>
      </c>
      <c r="B17" s="9" t="s">
        <v>21</v>
      </c>
      <c r="C17" s="9" t="s">
        <v>39</v>
      </c>
      <c r="D17" s="9" t="s">
        <v>32</v>
      </c>
      <c r="E17" s="9">
        <v>23</v>
      </c>
      <c r="F17" s="9">
        <v>16</v>
      </c>
      <c r="G17" s="9"/>
      <c r="H17" s="10"/>
      <c r="I17" s="9">
        <f t="shared" si="0"/>
        <v>7</v>
      </c>
      <c r="J17" s="10"/>
      <c r="K17" s="9">
        <v>0</v>
      </c>
      <c r="L17" s="10">
        <v>0</v>
      </c>
      <c r="M17" s="9">
        <v>50</v>
      </c>
      <c r="N17" s="15">
        <v>0.6956</v>
      </c>
    </row>
    <row r="18" spans="1:14" s="11" customFormat="1" ht="25.5" x14ac:dyDescent="0.2">
      <c r="A18" s="8" t="s">
        <v>43</v>
      </c>
      <c r="B18" s="9" t="s">
        <v>51</v>
      </c>
      <c r="C18" s="9" t="s">
        <v>50</v>
      </c>
      <c r="D18" s="9" t="s">
        <v>32</v>
      </c>
      <c r="E18" s="9">
        <v>21</v>
      </c>
      <c r="F18" s="9">
        <v>10</v>
      </c>
      <c r="G18" s="9"/>
      <c r="H18" s="10"/>
      <c r="I18" s="9">
        <f t="shared" si="0"/>
        <v>11</v>
      </c>
      <c r="J18" s="10"/>
      <c r="K18" s="9">
        <v>0</v>
      </c>
      <c r="L18" s="10">
        <v>0</v>
      </c>
      <c r="M18" s="9">
        <v>34.9</v>
      </c>
      <c r="N18" s="15">
        <v>0.47599999999999998</v>
      </c>
    </row>
    <row r="19" spans="1:14" s="11" customFormat="1" ht="25.5" x14ac:dyDescent="0.2">
      <c r="A19" s="8" t="s">
        <v>45</v>
      </c>
      <c r="B19" s="9" t="s">
        <v>52</v>
      </c>
      <c r="C19" s="9" t="s">
        <v>49</v>
      </c>
      <c r="D19" s="9" t="s">
        <v>32</v>
      </c>
      <c r="E19" s="9">
        <v>22</v>
      </c>
      <c r="F19" s="9"/>
      <c r="G19" s="9"/>
      <c r="H19" s="10"/>
      <c r="I19" s="9">
        <f t="shared" si="0"/>
        <v>22</v>
      </c>
      <c r="J19" s="10"/>
      <c r="K19" s="9">
        <v>0</v>
      </c>
      <c r="L19" s="10">
        <v>0</v>
      </c>
      <c r="M19" s="9"/>
      <c r="N19" s="15"/>
    </row>
    <row r="20" spans="1:14" s="11" customFormat="1" ht="25.5" x14ac:dyDescent="0.2">
      <c r="A20" s="11" t="s">
        <v>44</v>
      </c>
      <c r="B20" s="9" t="s">
        <v>51</v>
      </c>
      <c r="C20" s="9" t="s">
        <v>41</v>
      </c>
      <c r="D20" s="9" t="s">
        <v>33</v>
      </c>
      <c r="E20" s="9">
        <v>22</v>
      </c>
      <c r="F20" s="9">
        <v>11</v>
      </c>
      <c r="G20" s="9"/>
      <c r="H20" s="10"/>
      <c r="I20" s="9">
        <f t="shared" si="0"/>
        <v>11</v>
      </c>
      <c r="J20" s="10"/>
      <c r="K20" s="9">
        <v>0</v>
      </c>
      <c r="L20" s="10">
        <v>0</v>
      </c>
      <c r="M20" s="9">
        <v>74.180000000000007</v>
      </c>
      <c r="N20" s="15">
        <v>0.5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155</v>
      </c>
      <c r="F28" s="17">
        <f>SUM(F14:F27)</f>
        <v>68</v>
      </c>
      <c r="G28" s="17">
        <f>SUM(G14:G27)</f>
        <v>0</v>
      </c>
      <c r="H28" s="18"/>
      <c r="I28" s="17">
        <f>(E28-SUM(F28:G28))-K28</f>
        <v>87</v>
      </c>
      <c r="J28" s="18"/>
      <c r="K28" s="17">
        <f>SUM(K14:K27)</f>
        <v>0</v>
      </c>
      <c r="L28" s="18">
        <f>K28/E28</f>
        <v>0</v>
      </c>
      <c r="M28" s="17">
        <f>AVERAGE(M14:M27)</f>
        <v>44.311666666666667</v>
      </c>
      <c r="N28" s="19">
        <f>AVERAGE(N14:N27)</f>
        <v>0.50226666666666675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2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2" ht="62.25" customHeight="1" x14ac:dyDescent="0.2">
      <c r="B34" s="38"/>
      <c r="C34" s="38"/>
      <c r="D34" s="38"/>
      <c r="G34" s="34"/>
      <c r="H34" s="34"/>
      <c r="I34" s="34"/>
      <c r="J34" s="34"/>
      <c r="L34" s="1" t="s">
        <v>37</v>
      </c>
    </row>
    <row r="35" spans="1:12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2" hidden="1" x14ac:dyDescent="0.2"/>
    <row r="37" spans="1:12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topLeftCell="A5"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44</v>
      </c>
      <c r="B14" s="21" t="s">
        <v>53</v>
      </c>
      <c r="C14" s="9" t="s">
        <v>57</v>
      </c>
      <c r="D14" s="9" t="s">
        <v>33</v>
      </c>
      <c r="E14" s="9">
        <v>23</v>
      </c>
      <c r="F14" s="9">
        <v>17</v>
      </c>
      <c r="G14" s="9"/>
      <c r="H14" s="10"/>
      <c r="I14" s="9">
        <f t="shared" ref="I14:I24" si="0">(E14-SUM(F14:G14))-K14</f>
        <v>6</v>
      </c>
      <c r="J14" s="9">
        <v>0</v>
      </c>
      <c r="K14" s="10">
        <v>0</v>
      </c>
      <c r="L14" s="10"/>
      <c r="M14" s="9">
        <v>81.52</v>
      </c>
      <c r="N14" s="15">
        <v>0.73899999999999999</v>
      </c>
    </row>
    <row r="15" spans="1:14" s="11" customFormat="1" x14ac:dyDescent="0.2">
      <c r="A15" s="8" t="s">
        <v>44</v>
      </c>
      <c r="B15" s="21" t="s">
        <v>54</v>
      </c>
      <c r="C15" s="9" t="s">
        <v>57</v>
      </c>
      <c r="D15" s="9" t="s">
        <v>33</v>
      </c>
      <c r="E15" s="9">
        <v>23</v>
      </c>
      <c r="F15" s="9">
        <v>17</v>
      </c>
      <c r="G15" s="9"/>
      <c r="H15" s="10"/>
      <c r="I15" s="9">
        <f t="shared" si="0"/>
        <v>6</v>
      </c>
      <c r="J15" s="9">
        <v>0</v>
      </c>
      <c r="K15" s="10">
        <v>0</v>
      </c>
      <c r="L15" s="10"/>
      <c r="M15" s="9">
        <v>65.650000000000006</v>
      </c>
      <c r="N15" s="15">
        <v>0.86950000000000005</v>
      </c>
    </row>
    <row r="16" spans="1:14" s="11" customFormat="1" x14ac:dyDescent="0.2">
      <c r="A16" s="8" t="s">
        <v>44</v>
      </c>
      <c r="B16" s="21" t="s">
        <v>55</v>
      </c>
      <c r="C16" s="9" t="s">
        <v>57</v>
      </c>
      <c r="D16" s="9" t="s">
        <v>33</v>
      </c>
      <c r="E16" s="9">
        <v>23</v>
      </c>
      <c r="F16" s="9">
        <v>20</v>
      </c>
      <c r="G16" s="9"/>
      <c r="H16" s="10"/>
      <c r="I16" s="9">
        <f t="shared" si="0"/>
        <v>3</v>
      </c>
      <c r="J16" s="9">
        <v>0</v>
      </c>
      <c r="K16" s="10">
        <v>0</v>
      </c>
      <c r="L16" s="10"/>
      <c r="M16" s="9">
        <v>77.17</v>
      </c>
      <c r="N16" s="15">
        <v>0.60799999999999998</v>
      </c>
    </row>
    <row r="17" spans="1:14" s="11" customFormat="1" x14ac:dyDescent="0.2">
      <c r="A17" s="11" t="s">
        <v>44</v>
      </c>
      <c r="B17" s="21" t="s">
        <v>53</v>
      </c>
      <c r="C17" s="9" t="s">
        <v>56</v>
      </c>
      <c r="D17" s="9" t="s">
        <v>33</v>
      </c>
      <c r="E17" s="9">
        <v>22</v>
      </c>
      <c r="F17" s="9">
        <v>12</v>
      </c>
      <c r="G17" s="9"/>
      <c r="H17" s="10"/>
      <c r="I17" s="9">
        <f t="shared" si="0"/>
        <v>10</v>
      </c>
      <c r="J17" s="9">
        <v>0</v>
      </c>
      <c r="K17" s="10">
        <v>0</v>
      </c>
      <c r="L17" s="10"/>
      <c r="M17" s="21">
        <v>50.22</v>
      </c>
      <c r="N17" s="15">
        <v>0.54500000000000004</v>
      </c>
    </row>
    <row r="18" spans="1:14" s="11" customFormat="1" x14ac:dyDescent="0.2">
      <c r="A18" s="11" t="s">
        <v>44</v>
      </c>
      <c r="B18" s="21" t="s">
        <v>54</v>
      </c>
      <c r="C18" s="9" t="s">
        <v>56</v>
      </c>
      <c r="D18" s="9" t="s">
        <v>33</v>
      </c>
      <c r="E18" s="9">
        <v>22</v>
      </c>
      <c r="F18" s="9">
        <v>14</v>
      </c>
      <c r="G18" s="9"/>
      <c r="H18" s="10"/>
      <c r="I18" s="9">
        <f t="shared" si="0"/>
        <v>8</v>
      </c>
      <c r="J18" s="9">
        <v>0</v>
      </c>
      <c r="K18" s="10">
        <v>0</v>
      </c>
      <c r="L18" s="10"/>
      <c r="M18" s="9">
        <v>47.95</v>
      </c>
      <c r="N18" s="15">
        <v>0.63600000000000001</v>
      </c>
    </row>
    <row r="19" spans="1:14" s="11" customFormat="1" x14ac:dyDescent="0.2">
      <c r="A19" s="11" t="s">
        <v>44</v>
      </c>
      <c r="B19" s="21" t="s">
        <v>55</v>
      </c>
      <c r="C19" s="9" t="s">
        <v>56</v>
      </c>
      <c r="D19" s="9" t="s">
        <v>33</v>
      </c>
      <c r="E19" s="9">
        <v>22</v>
      </c>
      <c r="F19" s="9">
        <v>14</v>
      </c>
      <c r="G19" s="9"/>
      <c r="H19" s="10"/>
      <c r="I19" s="9">
        <f t="shared" si="0"/>
        <v>8</v>
      </c>
      <c r="J19" s="9">
        <v>0</v>
      </c>
      <c r="K19" s="10">
        <v>0</v>
      </c>
      <c r="L19" s="10"/>
      <c r="M19" s="9">
        <v>58.1</v>
      </c>
      <c r="N19" s="15">
        <v>0.64</v>
      </c>
    </row>
    <row r="20" spans="1:14" s="11" customFormat="1" x14ac:dyDescent="0.2">
      <c r="A20" s="11" t="s">
        <v>31</v>
      </c>
      <c r="B20" s="21" t="s">
        <v>53</v>
      </c>
      <c r="C20" s="9" t="s">
        <v>58</v>
      </c>
      <c r="D20" s="9" t="s">
        <v>32</v>
      </c>
      <c r="E20" s="9">
        <v>25</v>
      </c>
      <c r="F20" s="9">
        <v>16</v>
      </c>
      <c r="G20" s="9"/>
      <c r="H20" s="10"/>
      <c r="I20" s="9">
        <f t="shared" si="0"/>
        <v>9</v>
      </c>
      <c r="J20" s="9">
        <v>0</v>
      </c>
      <c r="K20" s="10">
        <v>0</v>
      </c>
      <c r="L20" s="10"/>
      <c r="M20" s="9">
        <v>46.6</v>
      </c>
      <c r="N20" s="15">
        <v>0.64</v>
      </c>
    </row>
    <row r="21" spans="1:14" s="11" customFormat="1" x14ac:dyDescent="0.2">
      <c r="A21" s="11" t="s">
        <v>31</v>
      </c>
      <c r="B21" s="9" t="s">
        <v>53</v>
      </c>
      <c r="C21" s="9" t="s">
        <v>58</v>
      </c>
      <c r="D21" s="9" t="s">
        <v>32</v>
      </c>
      <c r="E21" s="9">
        <v>25</v>
      </c>
      <c r="F21" s="9">
        <v>17</v>
      </c>
      <c r="G21" s="9"/>
      <c r="H21" s="10"/>
      <c r="I21" s="9">
        <f t="shared" si="0"/>
        <v>8</v>
      </c>
      <c r="J21" s="9">
        <v>0</v>
      </c>
      <c r="K21" s="10">
        <v>0</v>
      </c>
      <c r="L21" s="10"/>
      <c r="M21" s="9">
        <v>52.8</v>
      </c>
      <c r="N21" s="15">
        <v>0.68</v>
      </c>
    </row>
    <row r="22" spans="1:14" s="11" customFormat="1" x14ac:dyDescent="0.2">
      <c r="A22" s="11" t="s">
        <v>31</v>
      </c>
      <c r="B22" s="9" t="s">
        <v>53</v>
      </c>
      <c r="C22" s="9" t="s">
        <v>59</v>
      </c>
      <c r="D22" s="9" t="s">
        <v>32</v>
      </c>
      <c r="E22" s="9">
        <v>23</v>
      </c>
      <c r="F22" s="9">
        <v>12</v>
      </c>
      <c r="G22" s="9"/>
      <c r="H22" s="10"/>
      <c r="I22" s="9">
        <f t="shared" si="0"/>
        <v>11</v>
      </c>
      <c r="J22" s="9">
        <v>0</v>
      </c>
      <c r="K22" s="10">
        <v>0</v>
      </c>
      <c r="L22" s="10"/>
      <c r="M22" s="9">
        <v>37.799999999999997</v>
      </c>
      <c r="N22" s="15">
        <v>0.92</v>
      </c>
    </row>
    <row r="23" spans="1:14" s="11" customFormat="1" x14ac:dyDescent="0.2">
      <c r="A23" s="11" t="s">
        <v>31</v>
      </c>
      <c r="B23" s="9" t="s">
        <v>53</v>
      </c>
      <c r="C23" s="9" t="s">
        <v>59</v>
      </c>
      <c r="D23" s="9" t="s">
        <v>32</v>
      </c>
      <c r="E23" s="9">
        <v>23</v>
      </c>
      <c r="F23" s="9">
        <v>12</v>
      </c>
      <c r="G23" s="9"/>
      <c r="H23" s="10"/>
      <c r="I23" s="9">
        <f t="shared" si="0"/>
        <v>11</v>
      </c>
      <c r="J23" s="9">
        <v>0</v>
      </c>
      <c r="K23" s="10">
        <v>0</v>
      </c>
      <c r="L23" s="10"/>
      <c r="M23" s="9">
        <v>42.9</v>
      </c>
      <c r="N23" s="15">
        <v>0.92</v>
      </c>
    </row>
    <row r="24" spans="1:14" s="11" customFormat="1" ht="25.5" x14ac:dyDescent="0.2">
      <c r="A24" s="8" t="s">
        <v>45</v>
      </c>
      <c r="B24" s="9" t="s">
        <v>53</v>
      </c>
      <c r="C24" s="9" t="s">
        <v>49</v>
      </c>
      <c r="D24" s="9" t="s">
        <v>32</v>
      </c>
      <c r="E24" s="9">
        <v>22</v>
      </c>
      <c r="F24" s="9">
        <v>11</v>
      </c>
      <c r="G24" s="9"/>
      <c r="H24" s="10"/>
      <c r="I24" s="9">
        <f t="shared" si="0"/>
        <v>11</v>
      </c>
      <c r="J24" s="9">
        <v>0</v>
      </c>
      <c r="K24" s="10">
        <v>0</v>
      </c>
      <c r="L24" s="10"/>
      <c r="M24" s="9">
        <v>42.7</v>
      </c>
      <c r="N24" s="15">
        <v>0.5</v>
      </c>
    </row>
    <row r="25" spans="1:14" s="11" customFormat="1" ht="25.5" x14ac:dyDescent="0.2">
      <c r="A25" s="8" t="s">
        <v>45</v>
      </c>
      <c r="B25" s="9" t="s">
        <v>53</v>
      </c>
      <c r="C25" s="9" t="s">
        <v>49</v>
      </c>
      <c r="D25" s="9" t="s">
        <v>32</v>
      </c>
      <c r="E25" s="9">
        <v>22</v>
      </c>
      <c r="F25" s="9">
        <v>15</v>
      </c>
      <c r="G25" s="9"/>
      <c r="H25" s="10"/>
      <c r="I25" s="9">
        <f>(E25-SUM(F25:G25))-K27</f>
        <v>7</v>
      </c>
      <c r="J25" s="9">
        <v>0</v>
      </c>
      <c r="K25" s="10">
        <v>0</v>
      </c>
      <c r="L25" s="10"/>
      <c r="M25" s="9">
        <v>61.09</v>
      </c>
      <c r="N25" s="15">
        <v>0.68</v>
      </c>
    </row>
    <row r="26" spans="1:14" s="11" customFormat="1" ht="25.5" x14ac:dyDescent="0.2">
      <c r="A26" s="8" t="s">
        <v>43</v>
      </c>
      <c r="B26" s="9" t="s">
        <v>53</v>
      </c>
      <c r="C26" s="9" t="s">
        <v>60</v>
      </c>
      <c r="D26" s="9" t="s">
        <v>32</v>
      </c>
      <c r="E26" s="9">
        <v>21</v>
      </c>
      <c r="F26" s="9">
        <v>11</v>
      </c>
      <c r="G26" s="9"/>
      <c r="H26" s="10"/>
      <c r="I26" s="9">
        <f t="shared" ref="I26:I28" si="1">(E26-SUM(F26:G26))-K28</f>
        <v>10</v>
      </c>
      <c r="J26" s="9">
        <v>0</v>
      </c>
      <c r="K26" s="10">
        <v>0</v>
      </c>
      <c r="L26" s="10"/>
      <c r="M26" s="9">
        <v>40.950000000000003</v>
      </c>
      <c r="N26" s="15">
        <v>0.52300000000000002</v>
      </c>
    </row>
    <row r="27" spans="1:14" s="11" customFormat="1" ht="25.5" x14ac:dyDescent="0.2">
      <c r="A27" s="8" t="s">
        <v>43</v>
      </c>
      <c r="B27" s="9" t="s">
        <v>54</v>
      </c>
      <c r="C27" s="9" t="s">
        <v>60</v>
      </c>
      <c r="D27" s="9" t="s">
        <v>32</v>
      </c>
      <c r="E27" s="9">
        <v>21</v>
      </c>
      <c r="F27" s="9">
        <v>18</v>
      </c>
      <c r="G27" s="9"/>
      <c r="H27" s="10"/>
      <c r="I27" s="9">
        <f t="shared" si="1"/>
        <v>3</v>
      </c>
      <c r="J27" s="9">
        <v>0</v>
      </c>
      <c r="K27" s="10">
        <v>0</v>
      </c>
      <c r="L27" s="10"/>
      <c r="M27" s="9">
        <v>76.599999999999994</v>
      </c>
      <c r="N27" s="15">
        <v>0.85699999999999998</v>
      </c>
    </row>
    <row r="28" spans="1:14" s="11" customFormat="1" ht="16.5" customHeight="1" x14ac:dyDescent="0.2">
      <c r="A28" s="8" t="s">
        <v>43</v>
      </c>
      <c r="B28" s="9" t="s">
        <v>55</v>
      </c>
      <c r="C28" s="9" t="s">
        <v>60</v>
      </c>
      <c r="D28" s="9" t="s">
        <v>32</v>
      </c>
      <c r="E28" s="9">
        <v>21</v>
      </c>
      <c r="F28" s="9">
        <v>12</v>
      </c>
      <c r="G28" s="9"/>
      <c r="H28" s="10"/>
      <c r="I28" s="9">
        <f t="shared" si="1"/>
        <v>9</v>
      </c>
      <c r="J28" s="9">
        <v>0</v>
      </c>
      <c r="K28" s="10">
        <v>0</v>
      </c>
      <c r="L28" s="10"/>
      <c r="M28" s="9">
        <v>43.5</v>
      </c>
      <c r="N28" s="15">
        <v>0.56999999999999995</v>
      </c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338</v>
      </c>
      <c r="F29" s="17">
        <f>SUM(F14:F28)</f>
        <v>218</v>
      </c>
      <c r="G29" s="17">
        <f>SUM(G14:G28)</f>
        <v>0</v>
      </c>
      <c r="H29" s="18"/>
      <c r="I29" s="17">
        <f>(E29-SUM(F29:G29))-K29</f>
        <v>120</v>
      </c>
      <c r="J29" s="18"/>
      <c r="K29" s="17">
        <f>SUM(K14:K28)</f>
        <v>0</v>
      </c>
      <c r="L29" s="18">
        <f>K29/E29</f>
        <v>0</v>
      </c>
      <c r="M29" s="17">
        <f>AVERAGE(M14:M28)</f>
        <v>55.036666666666676</v>
      </c>
      <c r="N29" s="19">
        <f>AVERAGE(N14:N28)</f>
        <v>0.68849999999999989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BERNABE CONTRERAS CONTRERAS</v>
      </c>
      <c r="C38" s="40"/>
      <c r="D38" s="40"/>
      <c r="E38" s="13"/>
      <c r="F38" s="13"/>
      <c r="G38" s="40" t="s">
        <v>42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110" zoomScaleNormal="110" zoomScaleSheetLayoutView="100" workbookViewId="0">
      <selection activeCell="H15" sqref="H15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>
        <v>1</v>
      </c>
      <c r="I14" s="9">
        <f>(E14-SUM(F14:G14))-K14</f>
        <v>0</v>
      </c>
      <c r="J14" s="10">
        <v>0</v>
      </c>
      <c r="K14" s="9">
        <v>0</v>
      </c>
      <c r="L14" s="10">
        <v>0</v>
      </c>
      <c r="M14" s="9">
        <v>73.7</v>
      </c>
      <c r="N14" s="15">
        <v>0.4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>
        <f>AVERAGE(M14:M27)</f>
        <v>73.7</v>
      </c>
      <c r="N28" s="19">
        <f>AVERAGE(N14:N27)</f>
        <v>0.4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Ixchel Ailyn Contreras Campos</cp:lastModifiedBy>
  <cp:revision/>
  <dcterms:created xsi:type="dcterms:W3CDTF">2021-11-22T14:45:25Z</dcterms:created>
  <dcterms:modified xsi:type="dcterms:W3CDTF">2024-12-20T14:49:35Z</dcterms:modified>
  <cp:category/>
  <cp:contentStatus/>
</cp:coreProperties>
</file>