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TOS AGO-2024\MATERIAS-AGOSTO-2024\"/>
    </mc:Choice>
  </mc:AlternateContent>
  <xr:revisionPtr revIDLastSave="0" documentId="13_ncr:1_{DAA9CF43-FCB6-4A5E-A1DD-824889650B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0" l="1"/>
  <c r="I19" i="10"/>
  <c r="I14" i="25"/>
  <c r="A24" i="24" l="1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D15" i="22"/>
  <c r="D16" i="22"/>
  <c r="D17" i="22"/>
  <c r="D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<sst xmlns="http://schemas.openxmlformats.org/spreadsheetml/2006/main" count="200" uniqueCount="49">
  <si>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</si>
  <si>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</si>
  <si>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</si>
  <si>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</si>
  <si>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</si>
  <si>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</si>
  <si>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</si>
  <si>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</si>
  <si>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</si>
  <si>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</si>
  <si>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</si>
  <si>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</si>
  <si>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</si>
  <si>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</si>
  <si>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</si>
  <si>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</si>
  <si>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</si>
  <si>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</si>
  <si>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</si>
  <si>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</si>
  <si>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</si>
  <si>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</si>
  <si>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</si>
  <si>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</si>
  <si>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</si>
  <si>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</si>
  <si>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</si>
  <si>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</si>
  <si>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</si>
  <si>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</si>
  <si>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</si>
  <si>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</si>
  <si>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</si>
  <si>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</si>
  <si>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</si>
  <si>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</si>
  <si>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</si>
  <si>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</si>
  <si>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</si>
  <si>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</si>
  <si>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</si>
  <si>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304-B</t>
  </si>
  <si>
    <t>FLOR ILIANA CHONTAL PELAYO</t>
  </si>
  <si>
    <t>SIMULACION</t>
  </si>
  <si>
    <t xml:space="preserve">INVESTIGACION DE OPERACIONES </t>
  </si>
  <si>
    <t>TOPICOS DE MANUFACTURA AVANZADA</t>
  </si>
  <si>
    <t>ARRASTRE</t>
  </si>
  <si>
    <t>ADELM</t>
  </si>
  <si>
    <t>AGO-DIC-2024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</si>
</sst>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Normal="100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4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44</v>
      </c>
      <c r="B14" s="9" t="s">
        <v>35</v>
      </c>
      <c r="C14" s="9" t="s">
        <v>40</v>
      </c>
      <c r="D14" s="9" t="s">
        <v>33</v>
      </c>
      <c r="E14" s="9">
        <v>22</v>
      </c>
      <c r="F14" s="9"/>
      <c r="G14" s="9"/>
      <c r="H14" s="10"/>
      <c r="I14" s="9">
        <f t="shared" ref="I14:I19" si="0">(E14-SUM(F14:G14))-K14</f>
        <v>22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5.5" x14ac:dyDescent="0.2">
      <c r="A15" s="11" t="s">
        <v>44</v>
      </c>
      <c r="B15" s="9" t="s">
        <v>35</v>
      </c>
      <c r="C15" s="9" t="s">
        <v>41</v>
      </c>
      <c r="D15" s="9" t="s">
        <v>33</v>
      </c>
      <c r="E15" s="9"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 t="s">
        <v>35</v>
      </c>
      <c r="C16" s="9" t="s">
        <v>36</v>
      </c>
      <c r="D16" s="9" t="s">
        <v>32</v>
      </c>
      <c r="E16" s="9"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11" t="s">
        <v>31</v>
      </c>
      <c r="B17" s="9" t="s">
        <v>35</v>
      </c>
      <c r="C17" s="9" t="s">
        <v>39</v>
      </c>
      <c r="D17" s="9" t="s">
        <v>32</v>
      </c>
      <c r="E17" s="9">
        <v>23</v>
      </c>
      <c r="F17" s="9"/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38.25" x14ac:dyDescent="0.2">
      <c r="A18" s="8" t="s">
        <v>43</v>
      </c>
      <c r="B18" s="9" t="s">
        <v>21</v>
      </c>
      <c r="C18" s="9" t="s">
        <v>46</v>
      </c>
      <c r="D18" s="9" t="s">
        <v>32</v>
      </c>
      <c r="E18" s="9">
        <v>21</v>
      </c>
      <c r="F18" s="9">
        <v>11</v>
      </c>
      <c r="G18" s="9"/>
      <c r="H18" s="10"/>
      <c r="I18" s="9">
        <f t="shared" si="0"/>
        <v>10</v>
      </c>
      <c r="J18" s="10"/>
      <c r="K18" s="9">
        <v>0</v>
      </c>
      <c r="L18" s="10">
        <f t="shared" si="1"/>
        <v>0</v>
      </c>
      <c r="M18" s="9">
        <v>42.38</v>
      </c>
      <c r="N18" s="15">
        <v>0.52300000000000002</v>
      </c>
    </row>
    <row r="19" spans="1:14" s="11" customFormat="1" ht="25.5" x14ac:dyDescent="0.2">
      <c r="A19" s="8" t="s">
        <v>45</v>
      </c>
      <c r="B19" s="9" t="s">
        <v>35</v>
      </c>
      <c r="C19" s="9" t="s">
        <v>47</v>
      </c>
      <c r="D19" s="9" t="s">
        <v>32</v>
      </c>
      <c r="E19" s="9">
        <v>22</v>
      </c>
      <c r="F19" s="9"/>
      <c r="G19" s="9"/>
      <c r="H19" s="10"/>
      <c r="I19" s="9">
        <f t="shared" si="0"/>
        <v>22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</v>
      </c>
      <c r="G28" s="17">
        <f>SUM(G14:G27)</f>
        <v>0</v>
      </c>
      <c r="H28" s="18">
        <v>0</v>
      </c>
      <c r="I28" s="17">
        <f>(E28-SUM(F28:G28))-K28</f>
        <v>123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42.38</v>
      </c>
      <c r="N28" s="19">
        <f>AVERAGE(N14:N27)</f>
        <v>0.52300000000000002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90" zoomScaleNormal="90" zoomScaleSheetLayoutView="100" workbookViewId="0">
      <selection activeCell="E14" sqref="E14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44</v>
      </c>
      <c r="B14" s="9"/>
      <c r="C14" s="9"/>
      <c r="D14" s="9" t="str">
        <f>'1'!D14</f>
        <v>ISC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11" t="s">
        <v>44</v>
      </c>
      <c r="B15" s="9"/>
      <c r="C15" s="9"/>
      <c r="D15" s="9" t="str">
        <f>'1'!D15</f>
        <v>ISC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11" t="s">
        <v>31</v>
      </c>
      <c r="B16" s="9"/>
      <c r="C16" s="9"/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11" t="s">
        <v>31</v>
      </c>
      <c r="B17" s="9"/>
      <c r="C17" s="9"/>
      <c r="D17" s="9" t="str">
        <f>'1'!D17</f>
        <v>IIND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43</v>
      </c>
      <c r="B18" s="9"/>
      <c r="C18" s="9"/>
      <c r="D18" s="9" t="str">
        <f>'1'!D18</f>
        <v>IIND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 t="s">
        <v>45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>
        <v>0</v>
      </c>
      <c r="I28" s="17">
        <f>(E28-SUM(F28:G28))-K28</f>
        <v>0</v>
      </c>
      <c r="J28" s="18">
        <v>0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0" zoomScaleNormal="90" zoomScaleSheetLayoutView="100" workbookViewId="0">
      <selection activeCell="A14" sqref="A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>(E28-SUM(F28:G28))-K28</f>
        <v>0</v>
      </c>
      <c r="J28" s="18"/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2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2" ht="62.25" customHeight="1" x14ac:dyDescent="0.2">
      <c r="B34" s="38"/>
      <c r="C34" s="38"/>
      <c r="D34" s="38"/>
      <c r="G34" s="34"/>
      <c r="H34" s="34"/>
      <c r="I34" s="34"/>
      <c r="J34" s="34"/>
      <c r="L34" s="1" t="s">
        <v>37</v>
      </c>
    </row>
    <row r="35" spans="1:12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2" hidden="1" x14ac:dyDescent="0.2"/>
    <row r="37" spans="1:12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A14" sqref="A14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>(E28-SUM(F28:G28))-K28</f>
        <v>0</v>
      </c>
      <c r="J28" s="18"/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10" zoomScaleNormal="110" zoomScaleSheetLayoutView="100" workbookViewId="0">
      <selection activeCell="H15" sqref="H15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>
        <v>1</v>
      </c>
      <c r="I14" s="9">
        <f>(E14-SUM(F14:G14))-K14</f>
        <v>0</v>
      </c>
      <c r="J14" s="10">
        <v>0</v>
      </c>
      <c r="K14" s="9">
        <v>0</v>
      </c>
      <c r="L14" s="10">
        <v>0</v>
      </c>
      <c r="M14" s="9">
        <v>73.7</v>
      </c>
      <c r="N14" s="15">
        <v>0.4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>
        <f>AVERAGE(M14:M27)</f>
        <v>73.7</v>
      </c>
      <c r="N28" s="19">
        <f>AVERAGE(N14:N27)</f>
        <v>0.4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2024-10-20T22:32:32Z</dcterms:modified>
  <cp:category/>
  <cp:contentStatus/>
</cp:coreProperties>
</file>