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FERNAN\Downloads\REPORTES\SEPTIEMBRE 24_ENERO25\"/>
    </mc:Choice>
  </mc:AlternateContent>
  <xr:revisionPtr revIDLastSave="0" documentId="13_ncr:1_{6492F493-82A5-4449-900C-A634E6FE4C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SARROLLO SUSTENTABLE " sheetId="5" r:id="rId1"/>
    <sheet name="FUNDAMENTOS QUIMICA " sheetId="6" r:id="rId2"/>
    <sheet name="QUIMICA 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6" l="1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I47" i="7"/>
  <c r="K35" i="5"/>
  <c r="L35" i="5"/>
  <c r="M35" i="5"/>
  <c r="N35" i="5"/>
  <c r="J34" i="5"/>
  <c r="I46" i="7"/>
  <c r="J46" i="7"/>
  <c r="J47" i="7"/>
  <c r="I48" i="7"/>
  <c r="K30" i="6"/>
  <c r="L30" i="6"/>
  <c r="M30" i="6"/>
  <c r="N30" i="6"/>
  <c r="K29" i="6"/>
  <c r="K32" i="6" s="1"/>
  <c r="L29" i="6"/>
  <c r="L32" i="6" s="1"/>
  <c r="M29" i="6"/>
  <c r="M32" i="6" s="1"/>
  <c r="N29" i="6"/>
  <c r="N32" i="6" s="1"/>
  <c r="K28" i="6"/>
  <c r="K31" i="6" s="1"/>
  <c r="L28" i="6"/>
  <c r="L31" i="6" s="1"/>
  <c r="M28" i="6"/>
  <c r="M31" i="6" s="1"/>
  <c r="N28" i="6"/>
  <c r="N31" i="6" s="1"/>
  <c r="J30" i="6"/>
  <c r="J28" i="6"/>
  <c r="J29" i="6"/>
  <c r="M48" i="7"/>
  <c r="L48" i="7"/>
  <c r="K48" i="7"/>
  <c r="J48" i="7"/>
  <c r="M47" i="7"/>
  <c r="M50" i="7" s="1"/>
  <c r="L47" i="7"/>
  <c r="L50" i="7" s="1"/>
  <c r="K47" i="7"/>
  <c r="K50" i="7" s="1"/>
  <c r="M46" i="7"/>
  <c r="L46" i="7"/>
  <c r="K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N8" i="7"/>
  <c r="K36" i="5"/>
  <c r="L36" i="5"/>
  <c r="M36" i="5"/>
  <c r="N36" i="5"/>
  <c r="K34" i="5"/>
  <c r="L34" i="5"/>
  <c r="L37" i="5" s="1"/>
  <c r="M34" i="5"/>
  <c r="N34" i="5"/>
  <c r="J36" i="5"/>
  <c r="J35" i="5"/>
  <c r="O9" i="5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2" i="6"/>
  <c r="O11" i="6"/>
  <c r="O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O9" i="6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J49" i="7" l="1"/>
  <c r="J50" i="7"/>
  <c r="B27" i="6"/>
  <c r="K49" i="7"/>
  <c r="M49" i="7"/>
  <c r="L49" i="7"/>
  <c r="I50" i="7"/>
  <c r="I49" i="7"/>
  <c r="O30" i="6"/>
  <c r="J31" i="6"/>
  <c r="O35" i="5"/>
  <c r="O34" i="5"/>
  <c r="O36" i="5"/>
  <c r="O28" i="6"/>
  <c r="O31" i="6" s="1"/>
  <c r="J32" i="6"/>
  <c r="O29" i="6"/>
  <c r="N48" i="7"/>
  <c r="N46" i="7"/>
  <c r="N47" i="7"/>
  <c r="M37" i="5"/>
  <c r="M38" i="5"/>
  <c r="L38" i="5"/>
  <c r="J37" i="5"/>
  <c r="N37" i="5"/>
  <c r="K38" i="5"/>
  <c r="K37" i="5"/>
  <c r="J38" i="5"/>
  <c r="N38" i="5"/>
  <c r="O32" i="6" l="1"/>
  <c r="O37" i="5"/>
  <c r="O38" i="5"/>
  <c r="N50" i="7"/>
  <c r="N49" i="7"/>
</calcChain>
</file>

<file path=xl/sharedStrings.xml><?xml version="1.0" encoding="utf-8"?>
<sst xmlns="http://schemas.openxmlformats.org/spreadsheetml/2006/main" count="241" uniqueCount="194">
  <si>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</si>
  <si>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</si>
  <si>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</si>
  <si>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</si>
  <si>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</si>
  <si>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</si>
  <si>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</si>
  <si>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</si>
  <si>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</si>
  <si>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</si>
  <si>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</si>
  <si>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</si>
  <si>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</si>
  <si>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</si>
  <si>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</si>
  <si>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</si>
  <si>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</si>
  <si>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</si>
  <si>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</si>
  <si>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</si>
  <si>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</si>
  <si>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</si>
  <si>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221U0408</t>
  </si>
  <si>
    <t xml:space="preserve">JOSE DEL CARMEN LARA MARQUEZ </t>
  </si>
  <si>
    <t xml:space="preserve">DESARROLLO SUSTENTABLE </t>
  </si>
  <si>
    <t xml:space="preserve">QUIMICA 1 </t>
  </si>
  <si>
    <t xml:space="preserve">SANCHEZ MULATO MIGUEL ANGEL </t>
  </si>
  <si>
    <t>231U0065</t>
  </si>
  <si>
    <t>231U0073</t>
  </si>
  <si>
    <t>306-A</t>
  </si>
  <si>
    <t>231U0238</t>
  </si>
  <si>
    <t xml:space="preserve">BARCENAS HERRERA JESUS </t>
  </si>
  <si>
    <t>231U0704</t>
  </si>
  <si>
    <t xml:space="preserve">CAMPOS APARICIO JOSE ANGEL </t>
  </si>
  <si>
    <t>231U0241</t>
  </si>
  <si>
    <t xml:space="preserve">CHAGALA OBIL ANDRES </t>
  </si>
  <si>
    <t>231U0242</t>
  </si>
  <si>
    <t xml:space="preserve">CRUZ CALIZ NICOLAS </t>
  </si>
  <si>
    <t>221U0386</t>
  </si>
  <si>
    <t>231U0243</t>
  </si>
  <si>
    <t xml:space="preserve">CRUZ CHIMA YAMILET </t>
  </si>
  <si>
    <t>231U0282</t>
  </si>
  <si>
    <t xml:space="preserve">DE LA O VILLEGAS IRVING JEZRAEL </t>
  </si>
  <si>
    <t>231U0244</t>
  </si>
  <si>
    <t xml:space="preserve">DIEZ COMI YAIRA GUADALUPE </t>
  </si>
  <si>
    <t>231U0246</t>
  </si>
  <si>
    <t xml:space="preserve">FIGUEROA CLEMENTE JADE </t>
  </si>
  <si>
    <t>231U0247</t>
  </si>
  <si>
    <t xml:space="preserve">IXTEPAN CHIGUL KAREN NAOMI </t>
  </si>
  <si>
    <t>231U0248</t>
  </si>
  <si>
    <t xml:space="preserve">LOPEZ ORDINOLA CYNTHIA YAMILET </t>
  </si>
  <si>
    <t>231U0249</t>
  </si>
  <si>
    <t xml:space="preserve">MANTILLA MINQUIS JACOB </t>
  </si>
  <si>
    <t>231U0251</t>
  </si>
  <si>
    <t xml:space="preserve">MAULEON GORDILLO JEZIEL </t>
  </si>
  <si>
    <t xml:space="preserve">MEXICANO GONZALEZ ISABELA MONSERRAT </t>
  </si>
  <si>
    <t>221U0397</t>
  </si>
  <si>
    <t>QUINO VELASCO FATIMA DE LOURDES</t>
  </si>
  <si>
    <t xml:space="preserve">REYEZ CAIXBA ALESSANDRO </t>
  </si>
  <si>
    <t>231U0072</t>
  </si>
  <si>
    <t xml:space="preserve">ROMAN TADEO YARIBET </t>
  </si>
  <si>
    <t xml:space="preserve">231U0630 </t>
  </si>
  <si>
    <t>ROSALIO OLEA ALEXI</t>
  </si>
  <si>
    <t>231U0254</t>
  </si>
  <si>
    <t xml:space="preserve">RUIZ LEO AXEL YAEL </t>
  </si>
  <si>
    <t>231U0255</t>
  </si>
  <si>
    <t xml:space="preserve">SEBA LOPEZ KARLA YULIANA </t>
  </si>
  <si>
    <t>231U0256</t>
  </si>
  <si>
    <t>SILVA BETAZA DANNA GISHELLE</t>
  </si>
  <si>
    <t>231U0258</t>
  </si>
  <si>
    <t xml:space="preserve">VALENCIA HERNANDEZ JIMENA </t>
  </si>
  <si>
    <t xml:space="preserve">VAZQUEZ CHACHA GUILLERMO OSIRIS </t>
  </si>
  <si>
    <t>231U0259</t>
  </si>
  <si>
    <t xml:space="preserve">VELASCO DOMINGUEZ ERICK DE JESUS </t>
  </si>
  <si>
    <t xml:space="preserve">231U0260 </t>
  </si>
  <si>
    <t xml:space="preserve">VICHI MOZO MIGUEL ANGEL </t>
  </si>
  <si>
    <t>231U0261</t>
  </si>
  <si>
    <t xml:space="preserve">VIVEROS OREA ANGEL RAFAEL </t>
  </si>
  <si>
    <t xml:space="preserve">FUNDAMENTOS DE QUIMICA </t>
  </si>
  <si>
    <t xml:space="preserve">107-C </t>
  </si>
  <si>
    <t>241U0266</t>
  </si>
  <si>
    <t>AGUIRRE CADENA SERGIO ANGEL</t>
  </si>
  <si>
    <t>241U0270</t>
  </si>
  <si>
    <t>ARRES MORALES JOHANA</t>
  </si>
  <si>
    <t>241U0577</t>
  </si>
  <si>
    <t xml:space="preserve">AZAMAR COBAXIN DANY ALEXANDRA </t>
  </si>
  <si>
    <t>241U0275</t>
  </si>
  <si>
    <t xml:space="preserve">CANO CHAVARRIA ODALYS </t>
  </si>
  <si>
    <t>241U0285</t>
  </si>
  <si>
    <t>FERNANDEZ VICTORIO MELISSA</t>
  </si>
  <si>
    <t>241U0286</t>
  </si>
  <si>
    <t>FERRAO SOSA CARLA MARIA</t>
  </si>
  <si>
    <t>241U0288</t>
  </si>
  <si>
    <t>FONSECA ANDRADE ZURY ARACELY</t>
  </si>
  <si>
    <t>241U0291</t>
  </si>
  <si>
    <t xml:space="preserve">HERNANDEZ ACEBO FABIO </t>
  </si>
  <si>
    <t>241U0294</t>
  </si>
  <si>
    <t xml:space="preserve">HERNANDEZ LEAL JUAN OSCAR </t>
  </si>
  <si>
    <t>241U0295</t>
  </si>
  <si>
    <t>HUERTA ESCONTRIAS NOEMI</t>
  </si>
  <si>
    <t>241U0302</t>
  </si>
  <si>
    <t>241U0303</t>
  </si>
  <si>
    <t xml:space="preserve">MARTINEZ NEPOMUCENO LINDSAY JOHANNA </t>
  </si>
  <si>
    <t xml:space="preserve">MAXO CHAVEZ DEYVY EFRAIN </t>
  </si>
  <si>
    <t>241U0308</t>
  </si>
  <si>
    <t xml:space="preserve">ORTIZ PELAYO DANIELA BELEN </t>
  </si>
  <si>
    <t xml:space="preserve">241U0317 </t>
  </si>
  <si>
    <t xml:space="preserve">ROJAS CHIGO SUSANA YAMILET </t>
  </si>
  <si>
    <t>241U0318</t>
  </si>
  <si>
    <t xml:space="preserve">SANCHEZ TEODORO BRENDA ITZEL </t>
  </si>
  <si>
    <t>241U0321</t>
  </si>
  <si>
    <t xml:space="preserve">TENORIO MARQUEZ BRANDON </t>
  </si>
  <si>
    <t>241U0322</t>
  </si>
  <si>
    <t xml:space="preserve">TORRES VIVEROS LITZY MARIEL </t>
  </si>
  <si>
    <t>241U0323</t>
  </si>
  <si>
    <t>TOTO ESCRIBANO ZURISADHAY</t>
  </si>
  <si>
    <t>101 B</t>
  </si>
  <si>
    <t>241U0008</t>
  </si>
  <si>
    <t xml:space="preserve">AGUILAR CHONTAL INGRID </t>
  </si>
  <si>
    <t xml:space="preserve">241U0612 </t>
  </si>
  <si>
    <t xml:space="preserve">BADILLO SERRANO KEVIN OTONIEL </t>
  </si>
  <si>
    <t>241U0012</t>
  </si>
  <si>
    <t xml:space="preserve">BARRIOS DOMINGUEZ DANIEL </t>
  </si>
  <si>
    <t>241U0014</t>
  </si>
  <si>
    <t xml:space="preserve">BAXIN PIXTA ERICK </t>
  </si>
  <si>
    <t>241U0016</t>
  </si>
  <si>
    <t>241U0022</t>
  </si>
  <si>
    <t>241U0023</t>
  </si>
  <si>
    <t xml:space="preserve">CORTEZ ORGANISTA GABRIEL </t>
  </si>
  <si>
    <t>241U0617</t>
  </si>
  <si>
    <t xml:space="preserve">DIAZ FERNANDEZ LEON </t>
  </si>
  <si>
    <t>241U0626</t>
  </si>
  <si>
    <t xml:space="preserve">CALLEJOS CARLON CESIA </t>
  </si>
  <si>
    <t>241U0491</t>
  </si>
  <si>
    <t>GARCIA BELTRAN MIGUEL</t>
  </si>
  <si>
    <t>241U0028</t>
  </si>
  <si>
    <t>241U0030</t>
  </si>
  <si>
    <t xml:space="preserve">HERNANDEZ ROBERTO ALEXIS ADAIR </t>
  </si>
  <si>
    <t>241U0032</t>
  </si>
  <si>
    <t xml:space="preserve">IXTEPAN PUCHETA EVELYN ANYELIN </t>
  </si>
  <si>
    <t>241U0034</t>
  </si>
  <si>
    <t>JUAREZ SANTOS ESTEFANI</t>
  </si>
  <si>
    <t>241U0035</t>
  </si>
  <si>
    <t xml:space="preserve">LLANO PUCHETA MARIA DEL ROSARIO </t>
  </si>
  <si>
    <t>241U0036</t>
  </si>
  <si>
    <t>241U0037</t>
  </si>
  <si>
    <t xml:space="preserve">LUCHO PAXTIAN ALEXIS </t>
  </si>
  <si>
    <t>241U0640</t>
  </si>
  <si>
    <t>LOPEZ REMENTERIA AURELIO</t>
  </si>
  <si>
    <t>241U0600</t>
  </si>
  <si>
    <t xml:space="preserve">MARCIAL XALA JOSE SIMON </t>
  </si>
  <si>
    <t>241U0038</t>
  </si>
  <si>
    <t>MARTINEZ XALA EMMANUEL DE JESUS</t>
  </si>
  <si>
    <t>241U0039</t>
  </si>
  <si>
    <t xml:space="preserve">MIROS LUCHO JUAN JOSE </t>
  </si>
  <si>
    <t>241U0584</t>
  </si>
  <si>
    <t>241U0042</t>
  </si>
  <si>
    <t>MUÑIZ YXBA AMILETT</t>
  </si>
  <si>
    <t>241U0043</t>
  </si>
  <si>
    <t xml:space="preserve">241U0049 </t>
  </si>
  <si>
    <t xml:space="preserve">PALAFOX PRADO MILAGRO DE JESUS </t>
  </si>
  <si>
    <t>241U0050</t>
  </si>
  <si>
    <t xml:space="preserve">PARDO LOPEZ MAXIMO </t>
  </si>
  <si>
    <t>241U0054</t>
  </si>
  <si>
    <t xml:space="preserve">PEREZ GARCIA MARCO ANTONIO </t>
  </si>
  <si>
    <t xml:space="preserve">241U0315 </t>
  </si>
  <si>
    <t xml:space="preserve">RAMIREZ MORENO MITZI ADELA </t>
  </si>
  <si>
    <t>241U0056</t>
  </si>
  <si>
    <t xml:space="preserve">RODRIGUEZ ESPARZA JOSE MARIA </t>
  </si>
  <si>
    <t>241U0058</t>
  </si>
  <si>
    <t xml:space="preserve">SEGURA GUZMAN LIZETH SARAY </t>
  </si>
  <si>
    <t xml:space="preserve">241U0059 </t>
  </si>
  <si>
    <t>SOLANA PELAES AZUL AVRIL</t>
  </si>
  <si>
    <t>241U0064</t>
  </si>
  <si>
    <t xml:space="preserve">TEOBA CONTRERAS DIANA DEL CARMEN </t>
  </si>
  <si>
    <t>241U0067</t>
  </si>
  <si>
    <t xml:space="preserve">TORRES NAVARRETE ODALYS RUBI </t>
  </si>
  <si>
    <t>241U0069</t>
  </si>
  <si>
    <t xml:space="preserve">VALENCIA GONZALEZ CRISTINA </t>
  </si>
  <si>
    <t>241U0239</t>
  </si>
  <si>
    <t xml:space="preserve">XALATE MENDOZA JAEL ENRIQUE </t>
  </si>
  <si>
    <t>241U0072</t>
  </si>
  <si>
    <t>XOLO SANCHEZ FANI ELIZABETH</t>
  </si>
  <si>
    <t>241U0073</t>
  </si>
  <si>
    <t xml:space="preserve">XOLOT ALVARADO JOSE ANTONIO </t>
  </si>
  <si>
    <t>MOLINA CRUZ KIMBERLY</t>
  </si>
  <si>
    <t>LOPEZ PEREZ NIEVES MARLENE</t>
  </si>
  <si>
    <t xml:space="preserve">COBAXIN ACUA JOEL RAUL </t>
  </si>
  <si>
    <t>BELTRAN TOTO DANIELA</t>
  </si>
  <si>
    <t>COBAXIN LUCHO KAREN MARBET</t>
  </si>
  <si>
    <t xml:space="preserve">NOLASCO FIGUEROA OSCAR OTHON </t>
  </si>
  <si>
    <t xml:space="preserve">GONZALEZ CHIGO JOSUE ROBERTO </t>
  </si>
  <si>
    <t>AGOSTO 24-DICIEMBRE 24</t>
  </si>
  <si>
    <t>AGOSTO 24- 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</si>
</sst>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9" fontId="0" fillId="3" borderId="2" xfId="1" applyFont="1" applyFill="1" applyBorder="1" applyAlignment="1">
      <alignment horizontal="center"/>
    </xf>
    <xf numFmtId="9" fontId="0" fillId="0" borderId="0" xfId="0" applyNumberFormat="1"/>
    <xf numFmtId="0" fontId="0" fillId="0" borderId="8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/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Q42"/>
  <sheetViews>
    <sheetView tabSelected="1" zoomScale="120" zoomScaleNormal="12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8" width="5.7109375" customWidth="1"/>
  </cols>
  <sheetData>
    <row r="2" spans="2:17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</row>
    <row r="3" spans="2:17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</row>
    <row r="4" spans="2:17" x14ac:dyDescent="0.25">
      <c r="C4" t="s">
        <v>0</v>
      </c>
      <c r="D4" s="29" t="s">
        <v>24</v>
      </c>
      <c r="E4" s="29"/>
      <c r="F4" s="29"/>
      <c r="G4" s="29"/>
      <c r="I4" t="s">
        <v>1</v>
      </c>
      <c r="J4" s="30" t="s">
        <v>29</v>
      </c>
      <c r="K4" s="30"/>
      <c r="M4" t="s">
        <v>2</v>
      </c>
      <c r="N4" s="31">
        <v>45588</v>
      </c>
      <c r="O4" s="31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0" t="s">
        <v>192</v>
      </c>
      <c r="E6" s="30"/>
      <c r="F6" s="30"/>
      <c r="G6" s="30"/>
      <c r="I6" s="20" t="s">
        <v>20</v>
      </c>
      <c r="J6" s="20"/>
      <c r="K6" s="32" t="s">
        <v>23</v>
      </c>
      <c r="L6" s="32"/>
      <c r="M6" s="32"/>
      <c r="N6" s="32"/>
      <c r="O6" s="32"/>
      <c r="P6" s="32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21</v>
      </c>
    </row>
    <row r="9" spans="2:17" x14ac:dyDescent="0.25">
      <c r="B9" s="6">
        <v>1</v>
      </c>
      <c r="C9" s="6" t="s">
        <v>30</v>
      </c>
      <c r="D9" s="25" t="s">
        <v>31</v>
      </c>
      <c r="E9" s="25"/>
      <c r="F9" s="25"/>
      <c r="G9" s="25"/>
      <c r="H9" s="25"/>
      <c r="I9" s="25"/>
      <c r="J9" s="4">
        <v>90</v>
      </c>
      <c r="K9" s="4">
        <v>92</v>
      </c>
      <c r="L9" s="4">
        <v>0</v>
      </c>
      <c r="M9" s="4">
        <v>0</v>
      </c>
      <c r="N9" s="4">
        <v>0</v>
      </c>
      <c r="O9" s="9">
        <f>SUM(J9:N9)/5</f>
        <v>36.4</v>
      </c>
    </row>
    <row r="10" spans="2:17" x14ac:dyDescent="0.25">
      <c r="B10" s="6">
        <f>B9+1</f>
        <v>2</v>
      </c>
      <c r="C10" s="6" t="s">
        <v>32</v>
      </c>
      <c r="D10" s="25" t="s">
        <v>33</v>
      </c>
      <c r="E10" s="25"/>
      <c r="F10" s="25"/>
      <c r="G10" s="25"/>
      <c r="H10" s="25"/>
      <c r="I10" s="25"/>
      <c r="J10" s="4">
        <v>90</v>
      </c>
      <c r="K10" s="4">
        <v>85</v>
      </c>
      <c r="L10" s="4">
        <v>0</v>
      </c>
      <c r="M10" s="4">
        <v>0</v>
      </c>
      <c r="N10" s="4">
        <v>0</v>
      </c>
      <c r="O10" s="9">
        <f t="shared" ref="O10:O33" si="0">SUM(J10:N10)/7</f>
        <v>25</v>
      </c>
    </row>
    <row r="11" spans="2:17" x14ac:dyDescent="0.25">
      <c r="B11" s="6">
        <f t="shared" ref="B11:B33" si="1">B10+1</f>
        <v>3</v>
      </c>
      <c r="C11" s="6" t="s">
        <v>34</v>
      </c>
      <c r="D11" s="25" t="s">
        <v>35</v>
      </c>
      <c r="E11" s="25"/>
      <c r="F11" s="25"/>
      <c r="G11" s="25"/>
      <c r="H11" s="25"/>
      <c r="I11" s="25"/>
      <c r="J11" s="4">
        <v>95</v>
      </c>
      <c r="K11" s="4">
        <v>95</v>
      </c>
      <c r="L11" s="4">
        <v>0</v>
      </c>
      <c r="M11" s="4">
        <v>0</v>
      </c>
      <c r="N11" s="4">
        <v>0</v>
      </c>
      <c r="O11" s="9">
        <f t="shared" si="0"/>
        <v>27.142857142857142</v>
      </c>
    </row>
    <row r="12" spans="2:17" x14ac:dyDescent="0.25">
      <c r="B12" s="6">
        <f t="shared" si="1"/>
        <v>4</v>
      </c>
      <c r="C12" s="6" t="s">
        <v>36</v>
      </c>
      <c r="D12" s="25" t="s">
        <v>37</v>
      </c>
      <c r="E12" s="25"/>
      <c r="F12" s="25"/>
      <c r="G12" s="25"/>
      <c r="H12" s="25"/>
      <c r="I12" s="25"/>
      <c r="J12" s="4">
        <v>85</v>
      </c>
      <c r="K12" s="4">
        <v>85</v>
      </c>
      <c r="L12" s="4">
        <v>0</v>
      </c>
      <c r="M12" s="4">
        <v>0</v>
      </c>
      <c r="N12" s="4">
        <v>0</v>
      </c>
      <c r="O12" s="9">
        <f t="shared" si="0"/>
        <v>24.285714285714285</v>
      </c>
    </row>
    <row r="13" spans="2:17" x14ac:dyDescent="0.25">
      <c r="B13" s="6">
        <f t="shared" si="1"/>
        <v>5</v>
      </c>
      <c r="C13" s="6" t="s">
        <v>39</v>
      </c>
      <c r="D13" s="25" t="s">
        <v>40</v>
      </c>
      <c r="E13" s="25"/>
      <c r="F13" s="25"/>
      <c r="G13" s="25"/>
      <c r="H13" s="25"/>
      <c r="I13" s="25"/>
      <c r="J13" s="4">
        <v>92</v>
      </c>
      <c r="K13" s="4">
        <v>90</v>
      </c>
      <c r="L13" s="4">
        <v>0</v>
      </c>
      <c r="M13" s="4">
        <v>0</v>
      </c>
      <c r="N13" s="4">
        <v>0</v>
      </c>
      <c r="O13" s="9">
        <f t="shared" si="0"/>
        <v>26</v>
      </c>
    </row>
    <row r="14" spans="2:17" x14ac:dyDescent="0.25">
      <c r="B14" s="6">
        <f t="shared" si="1"/>
        <v>6</v>
      </c>
      <c r="C14" s="6" t="s">
        <v>41</v>
      </c>
      <c r="D14" s="25" t="s">
        <v>42</v>
      </c>
      <c r="E14" s="25"/>
      <c r="F14" s="25"/>
      <c r="G14" s="25"/>
      <c r="H14" s="25"/>
      <c r="I14" s="25"/>
      <c r="J14" s="4">
        <v>70</v>
      </c>
      <c r="K14" s="4">
        <v>70</v>
      </c>
      <c r="L14" s="4">
        <v>0</v>
      </c>
      <c r="M14" s="4">
        <v>0</v>
      </c>
      <c r="N14" s="4">
        <v>0</v>
      </c>
      <c r="O14" s="9">
        <f t="shared" si="0"/>
        <v>20</v>
      </c>
    </row>
    <row r="15" spans="2:17" x14ac:dyDescent="0.25">
      <c r="B15" s="6">
        <f t="shared" si="1"/>
        <v>7</v>
      </c>
      <c r="C15" s="6" t="s">
        <v>43</v>
      </c>
      <c r="D15" s="25" t="s">
        <v>44</v>
      </c>
      <c r="E15" s="25"/>
      <c r="F15" s="25"/>
      <c r="G15" s="25"/>
      <c r="H15" s="25"/>
      <c r="I15" s="25"/>
      <c r="J15" s="4">
        <v>100</v>
      </c>
      <c r="K15" s="4">
        <v>90</v>
      </c>
      <c r="L15" s="4">
        <v>0</v>
      </c>
      <c r="M15" s="4">
        <v>0</v>
      </c>
      <c r="N15" s="4">
        <v>0</v>
      </c>
      <c r="O15" s="9">
        <f t="shared" si="0"/>
        <v>27.142857142857142</v>
      </c>
    </row>
    <row r="16" spans="2:17" x14ac:dyDescent="0.25">
      <c r="B16" s="6">
        <f t="shared" si="1"/>
        <v>8</v>
      </c>
      <c r="C16" s="6" t="s">
        <v>45</v>
      </c>
      <c r="D16" s="25" t="s">
        <v>46</v>
      </c>
      <c r="E16" s="25"/>
      <c r="F16" s="25"/>
      <c r="G16" s="25"/>
      <c r="H16" s="25"/>
      <c r="I16" s="25"/>
      <c r="J16" s="4">
        <v>100</v>
      </c>
      <c r="K16" s="4">
        <v>80</v>
      </c>
      <c r="L16" s="4">
        <v>0</v>
      </c>
      <c r="M16" s="4">
        <v>0</v>
      </c>
      <c r="N16" s="4">
        <v>0</v>
      </c>
      <c r="O16" s="9">
        <f t="shared" si="0"/>
        <v>25.714285714285715</v>
      </c>
    </row>
    <row r="17" spans="2:15" x14ac:dyDescent="0.25">
      <c r="B17" s="6">
        <f t="shared" si="1"/>
        <v>9</v>
      </c>
      <c r="C17" s="6" t="s">
        <v>47</v>
      </c>
      <c r="D17" s="25" t="s">
        <v>48</v>
      </c>
      <c r="E17" s="25"/>
      <c r="F17" s="25"/>
      <c r="G17" s="25"/>
      <c r="H17" s="25"/>
      <c r="I17" s="25"/>
      <c r="J17" s="4">
        <v>90</v>
      </c>
      <c r="K17" s="4">
        <v>88</v>
      </c>
      <c r="L17" s="4">
        <v>0</v>
      </c>
      <c r="M17" s="4">
        <v>0</v>
      </c>
      <c r="N17" s="4">
        <v>0</v>
      </c>
      <c r="O17" s="9">
        <f t="shared" si="0"/>
        <v>25.428571428571427</v>
      </c>
    </row>
    <row r="18" spans="2:15" x14ac:dyDescent="0.25">
      <c r="B18" s="6">
        <f t="shared" si="1"/>
        <v>10</v>
      </c>
      <c r="C18" s="6" t="s">
        <v>49</v>
      </c>
      <c r="D18" s="25" t="s">
        <v>50</v>
      </c>
      <c r="E18" s="25"/>
      <c r="F18" s="25"/>
      <c r="G18" s="25"/>
      <c r="H18" s="25"/>
      <c r="I18" s="25"/>
      <c r="J18" s="4">
        <v>100</v>
      </c>
      <c r="K18" s="4">
        <v>88</v>
      </c>
      <c r="L18" s="4">
        <v>0</v>
      </c>
      <c r="M18" s="4">
        <v>0</v>
      </c>
      <c r="N18" s="4">
        <v>0</v>
      </c>
      <c r="O18" s="9">
        <f t="shared" si="0"/>
        <v>26.857142857142858</v>
      </c>
    </row>
    <row r="19" spans="2:15" x14ac:dyDescent="0.25">
      <c r="B19" s="6">
        <f t="shared" si="1"/>
        <v>11</v>
      </c>
      <c r="C19" s="6" t="s">
        <v>51</v>
      </c>
      <c r="D19" s="25" t="s">
        <v>52</v>
      </c>
      <c r="E19" s="25"/>
      <c r="F19" s="25"/>
      <c r="G19" s="25"/>
      <c r="H19" s="25"/>
      <c r="I19" s="25"/>
      <c r="J19" s="4">
        <v>79</v>
      </c>
      <c r="K19" s="4">
        <v>70</v>
      </c>
      <c r="L19" s="4">
        <v>0</v>
      </c>
      <c r="M19" s="4">
        <v>0</v>
      </c>
      <c r="N19" s="4">
        <v>0</v>
      </c>
      <c r="O19" s="9">
        <f t="shared" si="0"/>
        <v>21.285714285714285</v>
      </c>
    </row>
    <row r="20" spans="2:15" x14ac:dyDescent="0.25">
      <c r="B20" s="6">
        <f t="shared" si="1"/>
        <v>12</v>
      </c>
      <c r="C20" s="6" t="s">
        <v>53</v>
      </c>
      <c r="D20" s="25" t="s">
        <v>54</v>
      </c>
      <c r="E20" s="25"/>
      <c r="F20" s="25"/>
      <c r="G20" s="25"/>
      <c r="H20" s="25"/>
      <c r="I20" s="25"/>
      <c r="J20" s="4">
        <v>90</v>
      </c>
      <c r="K20" s="4">
        <v>70</v>
      </c>
      <c r="L20" s="4">
        <v>0</v>
      </c>
      <c r="M20" s="4">
        <v>0</v>
      </c>
      <c r="N20" s="4">
        <v>0</v>
      </c>
      <c r="O20" s="9">
        <f t="shared" si="0"/>
        <v>22.857142857142858</v>
      </c>
    </row>
    <row r="21" spans="2:15" x14ac:dyDescent="0.25">
      <c r="B21" s="6">
        <f t="shared" si="1"/>
        <v>13</v>
      </c>
      <c r="C21" s="6" t="s">
        <v>38</v>
      </c>
      <c r="D21" s="25" t="s">
        <v>55</v>
      </c>
      <c r="E21" s="25"/>
      <c r="F21" s="25"/>
      <c r="G21" s="25"/>
      <c r="H21" s="25"/>
      <c r="I21" s="25"/>
      <c r="J21" s="4">
        <v>70</v>
      </c>
      <c r="K21" s="18">
        <v>0</v>
      </c>
      <c r="L21" s="4">
        <v>0</v>
      </c>
      <c r="M21" s="4">
        <v>0</v>
      </c>
      <c r="N21" s="4">
        <v>0</v>
      </c>
      <c r="O21" s="9">
        <f t="shared" si="0"/>
        <v>10</v>
      </c>
    </row>
    <row r="22" spans="2:15" x14ac:dyDescent="0.25">
      <c r="B22" s="6">
        <f t="shared" si="1"/>
        <v>14</v>
      </c>
      <c r="C22" s="6" t="s">
        <v>56</v>
      </c>
      <c r="D22" s="25" t="s">
        <v>57</v>
      </c>
      <c r="E22" s="25"/>
      <c r="F22" s="25"/>
      <c r="G22" s="25"/>
      <c r="H22" s="25"/>
      <c r="I22" s="25"/>
      <c r="J22" s="4">
        <v>80</v>
      </c>
      <c r="K22" s="4">
        <v>80</v>
      </c>
      <c r="L22" s="4">
        <v>0</v>
      </c>
      <c r="M22" s="4">
        <v>0</v>
      </c>
      <c r="N22" s="4">
        <v>0</v>
      </c>
      <c r="O22" s="9">
        <f t="shared" si="0"/>
        <v>22.857142857142858</v>
      </c>
    </row>
    <row r="23" spans="2:15" x14ac:dyDescent="0.25">
      <c r="B23" s="6">
        <f t="shared" si="1"/>
        <v>15</v>
      </c>
      <c r="C23" s="6" t="s">
        <v>27</v>
      </c>
      <c r="D23" s="25" t="s">
        <v>58</v>
      </c>
      <c r="E23" s="25"/>
      <c r="F23" s="25"/>
      <c r="G23" s="25"/>
      <c r="H23" s="25"/>
      <c r="I23" s="25"/>
      <c r="J23" s="18">
        <v>0</v>
      </c>
      <c r="K23" s="4">
        <v>92</v>
      </c>
      <c r="L23" s="4">
        <v>0</v>
      </c>
      <c r="M23" s="4">
        <v>0</v>
      </c>
      <c r="N23" s="4">
        <v>0</v>
      </c>
      <c r="O23" s="9">
        <f t="shared" si="0"/>
        <v>13.142857142857142</v>
      </c>
    </row>
    <row r="24" spans="2:15" x14ac:dyDescent="0.25">
      <c r="B24" s="6">
        <f t="shared" si="1"/>
        <v>16</v>
      </c>
      <c r="C24" s="6" t="s">
        <v>59</v>
      </c>
      <c r="D24" s="25" t="s">
        <v>60</v>
      </c>
      <c r="E24" s="25"/>
      <c r="F24" s="25"/>
      <c r="G24" s="25"/>
      <c r="H24" s="25"/>
      <c r="I24" s="25"/>
      <c r="J24" s="4">
        <v>100</v>
      </c>
      <c r="K24" s="4">
        <v>90</v>
      </c>
      <c r="L24" s="4">
        <v>0</v>
      </c>
      <c r="M24" s="4">
        <v>0</v>
      </c>
      <c r="N24" s="4">
        <v>0</v>
      </c>
      <c r="O24" s="9">
        <f t="shared" si="0"/>
        <v>27.142857142857142</v>
      </c>
    </row>
    <row r="25" spans="2:15" x14ac:dyDescent="0.25">
      <c r="B25" s="6">
        <f t="shared" si="1"/>
        <v>17</v>
      </c>
      <c r="C25" s="6" t="s">
        <v>61</v>
      </c>
      <c r="D25" s="25" t="s">
        <v>62</v>
      </c>
      <c r="E25" s="25"/>
      <c r="F25" s="25"/>
      <c r="G25" s="25"/>
      <c r="H25" s="25"/>
      <c r="I25" s="25"/>
      <c r="J25" s="4">
        <v>75</v>
      </c>
      <c r="K25" s="4">
        <v>75</v>
      </c>
      <c r="L25" s="4">
        <v>0</v>
      </c>
      <c r="M25" s="4">
        <v>0</v>
      </c>
      <c r="N25" s="4">
        <v>0</v>
      </c>
      <c r="O25" s="9">
        <f t="shared" si="0"/>
        <v>21.428571428571427</v>
      </c>
    </row>
    <row r="26" spans="2:15" x14ac:dyDescent="0.25">
      <c r="B26" s="6">
        <f t="shared" si="1"/>
        <v>18</v>
      </c>
      <c r="C26" s="6" t="s">
        <v>63</v>
      </c>
      <c r="D26" s="25" t="s">
        <v>64</v>
      </c>
      <c r="E26" s="25"/>
      <c r="F26" s="25"/>
      <c r="G26" s="25"/>
      <c r="H26" s="25"/>
      <c r="I26" s="25"/>
      <c r="J26" s="4">
        <v>80</v>
      </c>
      <c r="K26" s="4">
        <v>84</v>
      </c>
      <c r="L26" s="4">
        <v>0</v>
      </c>
      <c r="M26" s="4">
        <v>0</v>
      </c>
      <c r="N26" s="4">
        <v>0</v>
      </c>
      <c r="O26" s="9">
        <f t="shared" si="0"/>
        <v>23.428571428571427</v>
      </c>
    </row>
    <row r="27" spans="2:15" x14ac:dyDescent="0.25">
      <c r="B27" s="6">
        <f t="shared" si="1"/>
        <v>19</v>
      </c>
      <c r="C27" s="6" t="s">
        <v>65</v>
      </c>
      <c r="D27" s="25" t="s">
        <v>66</v>
      </c>
      <c r="E27" s="25"/>
      <c r="F27" s="25"/>
      <c r="G27" s="25"/>
      <c r="H27" s="25"/>
      <c r="I27" s="25"/>
      <c r="J27" s="4">
        <v>92</v>
      </c>
      <c r="K27" s="4">
        <v>70</v>
      </c>
      <c r="L27" s="4">
        <v>0</v>
      </c>
      <c r="M27" s="4">
        <v>0</v>
      </c>
      <c r="N27" s="4">
        <v>0</v>
      </c>
      <c r="O27" s="9">
        <f t="shared" si="0"/>
        <v>23.142857142857142</v>
      </c>
    </row>
    <row r="28" spans="2:15" x14ac:dyDescent="0.25">
      <c r="B28" s="6">
        <f t="shared" si="1"/>
        <v>20</v>
      </c>
      <c r="C28" s="6" t="s">
        <v>67</v>
      </c>
      <c r="D28" s="25" t="s">
        <v>68</v>
      </c>
      <c r="E28" s="25"/>
      <c r="F28" s="25"/>
      <c r="G28" s="25"/>
      <c r="H28" s="25"/>
      <c r="I28" s="25"/>
      <c r="J28" s="4">
        <v>80</v>
      </c>
      <c r="K28" s="4">
        <v>86</v>
      </c>
      <c r="L28" s="4">
        <v>0</v>
      </c>
      <c r="M28" s="4">
        <v>0</v>
      </c>
      <c r="N28" s="4">
        <v>0</v>
      </c>
      <c r="O28" s="9">
        <f t="shared" si="0"/>
        <v>23.714285714285715</v>
      </c>
    </row>
    <row r="29" spans="2:15" x14ac:dyDescent="0.25">
      <c r="B29" s="6">
        <f t="shared" si="1"/>
        <v>21</v>
      </c>
      <c r="C29" s="6" t="s">
        <v>69</v>
      </c>
      <c r="D29" s="25" t="s">
        <v>70</v>
      </c>
      <c r="E29" s="25"/>
      <c r="F29" s="25"/>
      <c r="G29" s="25"/>
      <c r="H29" s="25"/>
      <c r="I29" s="25"/>
      <c r="J29" s="4">
        <v>88</v>
      </c>
      <c r="K29" s="4">
        <v>82</v>
      </c>
      <c r="L29" s="4">
        <v>0</v>
      </c>
      <c r="M29" s="4">
        <v>0</v>
      </c>
      <c r="N29" s="4">
        <v>0</v>
      </c>
      <c r="O29" s="9">
        <f t="shared" si="0"/>
        <v>24.285714285714285</v>
      </c>
    </row>
    <row r="30" spans="2:15" x14ac:dyDescent="0.25">
      <c r="B30" s="6">
        <f t="shared" si="1"/>
        <v>22</v>
      </c>
      <c r="C30" s="6" t="s">
        <v>22</v>
      </c>
      <c r="D30" s="25" t="s">
        <v>71</v>
      </c>
      <c r="E30" s="25"/>
      <c r="F30" s="25"/>
      <c r="G30" s="25"/>
      <c r="H30" s="25"/>
      <c r="I30" s="25"/>
      <c r="J30" s="18">
        <v>0</v>
      </c>
      <c r="K30" s="18">
        <v>0</v>
      </c>
      <c r="L30" s="4">
        <v>0</v>
      </c>
      <c r="M30" s="4">
        <v>0</v>
      </c>
      <c r="N30" s="4">
        <v>0</v>
      </c>
      <c r="O30" s="9">
        <f t="shared" si="0"/>
        <v>0</v>
      </c>
    </row>
    <row r="31" spans="2:15" x14ac:dyDescent="0.25">
      <c r="B31" s="6">
        <f t="shared" si="1"/>
        <v>23</v>
      </c>
      <c r="C31" s="6" t="s">
        <v>72</v>
      </c>
      <c r="D31" s="25" t="s">
        <v>73</v>
      </c>
      <c r="E31" s="25"/>
      <c r="F31" s="25"/>
      <c r="G31" s="25"/>
      <c r="H31" s="25"/>
      <c r="I31" s="25"/>
      <c r="J31" s="4">
        <v>85</v>
      </c>
      <c r="K31" s="4">
        <v>100</v>
      </c>
      <c r="L31" s="4">
        <v>0</v>
      </c>
      <c r="M31" s="4">
        <v>0</v>
      </c>
      <c r="N31" s="4">
        <v>0</v>
      </c>
      <c r="O31" s="9">
        <f t="shared" si="0"/>
        <v>26.428571428571427</v>
      </c>
    </row>
    <row r="32" spans="2:15" x14ac:dyDescent="0.25">
      <c r="B32" s="6">
        <f t="shared" si="1"/>
        <v>24</v>
      </c>
      <c r="C32" s="6" t="s">
        <v>74</v>
      </c>
      <c r="D32" s="25" t="s">
        <v>75</v>
      </c>
      <c r="E32" s="25"/>
      <c r="F32" s="25"/>
      <c r="G32" s="25"/>
      <c r="H32" s="25"/>
      <c r="I32" s="25"/>
      <c r="J32" s="4">
        <v>95</v>
      </c>
      <c r="K32" s="4">
        <v>80</v>
      </c>
      <c r="L32" s="4">
        <v>0</v>
      </c>
      <c r="M32" s="4">
        <v>0</v>
      </c>
      <c r="N32" s="4">
        <v>0</v>
      </c>
      <c r="O32" s="9">
        <f t="shared" si="0"/>
        <v>25</v>
      </c>
    </row>
    <row r="33" spans="2:16" x14ac:dyDescent="0.25">
      <c r="B33" s="6">
        <f t="shared" si="1"/>
        <v>25</v>
      </c>
      <c r="C33" s="6" t="s">
        <v>76</v>
      </c>
      <c r="D33" s="25" t="s">
        <v>77</v>
      </c>
      <c r="E33" s="25"/>
      <c r="F33" s="25"/>
      <c r="G33" s="25"/>
      <c r="H33" s="25"/>
      <c r="I33" s="25"/>
      <c r="J33" s="4">
        <v>92</v>
      </c>
      <c r="K33" s="4">
        <v>100</v>
      </c>
      <c r="L33" s="4">
        <v>0</v>
      </c>
      <c r="M33" s="4">
        <v>0</v>
      </c>
      <c r="N33" s="4">
        <v>0</v>
      </c>
      <c r="O33" s="9">
        <f t="shared" si="0"/>
        <v>27.428571428571427</v>
      </c>
    </row>
    <row r="34" spans="2:16" x14ac:dyDescent="0.25">
      <c r="C34" s="20"/>
      <c r="D34" s="20"/>
      <c r="E34" s="1"/>
      <c r="H34" s="26" t="s">
        <v>17</v>
      </c>
      <c r="I34" s="26"/>
      <c r="J34" s="10">
        <f t="shared" ref="J34:O34" si="2">COUNTIF(J9:J33,"&gt;=70")</f>
        <v>23</v>
      </c>
      <c r="K34" s="10">
        <f t="shared" si="2"/>
        <v>23</v>
      </c>
      <c r="L34" s="10">
        <f t="shared" si="2"/>
        <v>0</v>
      </c>
      <c r="M34" s="10">
        <f t="shared" si="2"/>
        <v>0</v>
      </c>
      <c r="N34" s="10">
        <f t="shared" si="2"/>
        <v>0</v>
      </c>
      <c r="O34" s="10">
        <f t="shared" si="2"/>
        <v>0</v>
      </c>
    </row>
    <row r="35" spans="2:16" x14ac:dyDescent="0.25">
      <c r="C35" s="20"/>
      <c r="D35" s="20"/>
      <c r="E35" s="7"/>
      <c r="H35" s="24" t="s">
        <v>18</v>
      </c>
      <c r="I35" s="24"/>
      <c r="J35" s="11">
        <f>COUNTIF(J9:J33,"&lt;70")</f>
        <v>2</v>
      </c>
      <c r="K35" s="11">
        <f t="shared" ref="K35:O35" si="3">COUNTIF(K9:K33,"&lt;70")</f>
        <v>2</v>
      </c>
      <c r="L35" s="11">
        <f t="shared" si="3"/>
        <v>25</v>
      </c>
      <c r="M35" s="11">
        <f t="shared" si="3"/>
        <v>25</v>
      </c>
      <c r="N35" s="11">
        <f t="shared" si="3"/>
        <v>25</v>
      </c>
      <c r="O35" s="11">
        <f t="shared" si="3"/>
        <v>25</v>
      </c>
    </row>
    <row r="36" spans="2:16" x14ac:dyDescent="0.25">
      <c r="C36" s="20"/>
      <c r="D36" s="20"/>
      <c r="E36" s="20"/>
      <c r="H36" s="24" t="s">
        <v>19</v>
      </c>
      <c r="I36" s="24"/>
      <c r="J36" s="11">
        <f t="shared" ref="J36:O36" si="4">COUNT(J9:J33)</f>
        <v>25</v>
      </c>
      <c r="K36" s="11">
        <f t="shared" si="4"/>
        <v>25</v>
      </c>
      <c r="L36" s="11">
        <f t="shared" si="4"/>
        <v>25</v>
      </c>
      <c r="M36" s="11">
        <f t="shared" si="4"/>
        <v>25</v>
      </c>
      <c r="N36" s="11">
        <f t="shared" si="4"/>
        <v>25</v>
      </c>
      <c r="O36" s="11">
        <f t="shared" si="4"/>
        <v>25</v>
      </c>
    </row>
    <row r="37" spans="2:16" x14ac:dyDescent="0.25">
      <c r="C37" s="20"/>
      <c r="D37" s="20"/>
      <c r="E37" s="1"/>
      <c r="H37" s="21" t="s">
        <v>14</v>
      </c>
      <c r="I37" s="21"/>
      <c r="J37" s="12">
        <f>J34/J36</f>
        <v>0.92</v>
      </c>
      <c r="K37" s="13">
        <f t="shared" ref="K37:O37" si="5">K34/K36</f>
        <v>0.92</v>
      </c>
      <c r="L37" s="13">
        <f t="shared" si="5"/>
        <v>0</v>
      </c>
      <c r="M37" s="13">
        <f t="shared" si="5"/>
        <v>0</v>
      </c>
      <c r="N37" s="13">
        <f t="shared" si="5"/>
        <v>0</v>
      </c>
      <c r="O37" s="13">
        <f t="shared" si="5"/>
        <v>0</v>
      </c>
    </row>
    <row r="38" spans="2:16" x14ac:dyDescent="0.25">
      <c r="C38" s="20"/>
      <c r="D38" s="20"/>
      <c r="E38" s="1"/>
      <c r="H38" s="21" t="s">
        <v>15</v>
      </c>
      <c r="I38" s="21"/>
      <c r="J38" s="12">
        <f>J35/J36</f>
        <v>0.08</v>
      </c>
      <c r="K38" s="12">
        <f t="shared" ref="K38:O38" si="6">K35/K36</f>
        <v>0.08</v>
      </c>
      <c r="L38" s="13">
        <f t="shared" si="6"/>
        <v>1</v>
      </c>
      <c r="M38" s="13">
        <f t="shared" si="6"/>
        <v>1</v>
      </c>
      <c r="N38" s="13">
        <f t="shared" si="6"/>
        <v>1</v>
      </c>
      <c r="O38" s="13">
        <f t="shared" si="6"/>
        <v>1</v>
      </c>
    </row>
    <row r="39" spans="2:16" x14ac:dyDescent="0.25">
      <c r="C39" s="20"/>
      <c r="D39" s="20"/>
      <c r="E39" s="7"/>
    </row>
    <row r="40" spans="2:16" x14ac:dyDescent="0.25">
      <c r="C40" s="1"/>
      <c r="D40" s="1"/>
      <c r="E40" s="7"/>
    </row>
    <row r="41" spans="2:16" x14ac:dyDescent="0.25">
      <c r="J41" s="22"/>
      <c r="K41" s="22"/>
      <c r="L41" s="22"/>
      <c r="M41" s="22"/>
      <c r="N41" s="22"/>
      <c r="O41" s="22"/>
      <c r="P41" s="22"/>
    </row>
    <row r="42" spans="2:16" x14ac:dyDescent="0.25">
      <c r="J42" s="23" t="s">
        <v>16</v>
      </c>
      <c r="K42" s="23"/>
      <c r="L42" s="23"/>
      <c r="M42" s="23"/>
      <c r="N42" s="23"/>
      <c r="O42" s="23"/>
      <c r="P42" s="23"/>
    </row>
  </sheetData>
  <mergeCells count="4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D31:I31"/>
    <mergeCell ref="D32:I32"/>
    <mergeCell ref="D33:I33"/>
    <mergeCell ref="C34:D34"/>
    <mergeCell ref="H34:I34"/>
    <mergeCell ref="C35:D35"/>
    <mergeCell ref="H35:I35"/>
    <mergeCell ref="C36:E36"/>
    <mergeCell ref="H36:I36"/>
    <mergeCell ref="C37:D37"/>
    <mergeCell ref="H37:I37"/>
    <mergeCell ref="C38:D38"/>
    <mergeCell ref="H38:I38"/>
    <mergeCell ref="C39:D39"/>
    <mergeCell ref="J41:P41"/>
    <mergeCell ref="J42:P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36"/>
  <sheetViews>
    <sheetView zoomScale="130" zoomScaleNormal="13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8" width="5.7109375" customWidth="1"/>
  </cols>
  <sheetData>
    <row r="2" spans="2:17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</row>
    <row r="3" spans="2:17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</row>
    <row r="4" spans="2:17" x14ac:dyDescent="0.25">
      <c r="C4" t="s">
        <v>0</v>
      </c>
      <c r="D4" s="29" t="s">
        <v>78</v>
      </c>
      <c r="E4" s="29"/>
      <c r="F4" s="29"/>
      <c r="G4" s="29"/>
      <c r="I4" t="s">
        <v>1</v>
      </c>
      <c r="J4" s="30" t="s">
        <v>79</v>
      </c>
      <c r="K4" s="30"/>
      <c r="M4" t="s">
        <v>2</v>
      </c>
      <c r="N4" s="31">
        <v>45588</v>
      </c>
      <c r="O4" s="31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0" t="s">
        <v>193</v>
      </c>
      <c r="E6" s="30"/>
      <c r="F6" s="30"/>
      <c r="G6" s="30"/>
      <c r="I6" s="20" t="s">
        <v>20</v>
      </c>
      <c r="J6" s="20"/>
      <c r="K6" s="32" t="s">
        <v>23</v>
      </c>
      <c r="L6" s="32"/>
      <c r="M6" s="32"/>
      <c r="N6" s="32"/>
      <c r="O6" s="32"/>
      <c r="P6" s="32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21</v>
      </c>
    </row>
    <row r="9" spans="2:17" x14ac:dyDescent="0.25">
      <c r="B9" s="6">
        <v>1</v>
      </c>
      <c r="C9" s="6" t="s">
        <v>80</v>
      </c>
      <c r="D9" s="34" t="s">
        <v>81</v>
      </c>
      <c r="E9" s="34"/>
      <c r="F9" s="34"/>
      <c r="G9" s="34"/>
      <c r="H9" s="34"/>
      <c r="I9" s="34"/>
      <c r="J9" s="4">
        <v>90</v>
      </c>
      <c r="K9" s="4">
        <v>83</v>
      </c>
      <c r="L9" s="4">
        <v>0</v>
      </c>
      <c r="M9" s="4">
        <v>0</v>
      </c>
      <c r="N9" s="4">
        <v>0</v>
      </c>
      <c r="O9" s="9">
        <f t="shared" ref="O9:O27" si="0">SUM(J9:N9)/7</f>
        <v>24.714285714285715</v>
      </c>
    </row>
    <row r="10" spans="2:17" x14ac:dyDescent="0.25">
      <c r="B10" s="6">
        <f>B9+1</f>
        <v>2</v>
      </c>
      <c r="C10" s="6" t="s">
        <v>82</v>
      </c>
      <c r="D10" s="34" t="s">
        <v>83</v>
      </c>
      <c r="E10" s="34"/>
      <c r="F10" s="34"/>
      <c r="G10" s="34"/>
      <c r="H10" s="34"/>
      <c r="I10" s="34"/>
      <c r="J10" s="4">
        <v>80</v>
      </c>
      <c r="K10" s="4">
        <v>88</v>
      </c>
      <c r="L10" s="4">
        <v>0</v>
      </c>
      <c r="M10" s="4">
        <v>0</v>
      </c>
      <c r="N10" s="4">
        <v>0</v>
      </c>
      <c r="O10" s="9">
        <f t="shared" si="0"/>
        <v>24</v>
      </c>
    </row>
    <row r="11" spans="2:17" x14ac:dyDescent="0.25">
      <c r="B11" s="6">
        <f t="shared" ref="B11:B27" si="1">B10+1</f>
        <v>3</v>
      </c>
      <c r="C11" s="6" t="s">
        <v>84</v>
      </c>
      <c r="D11" s="34" t="s">
        <v>85</v>
      </c>
      <c r="E11" s="34"/>
      <c r="F11" s="34"/>
      <c r="G11" s="34"/>
      <c r="H11" s="34"/>
      <c r="I11" s="34"/>
      <c r="J11" s="4">
        <v>98</v>
      </c>
      <c r="K11" s="4">
        <v>76</v>
      </c>
      <c r="L11" s="4">
        <v>0</v>
      </c>
      <c r="M11" s="4">
        <v>0</v>
      </c>
      <c r="N11" s="4">
        <v>0</v>
      </c>
      <c r="O11" s="9">
        <f t="shared" si="0"/>
        <v>24.857142857142858</v>
      </c>
    </row>
    <row r="12" spans="2:17" x14ac:dyDescent="0.25">
      <c r="B12" s="6">
        <f t="shared" si="1"/>
        <v>4</v>
      </c>
      <c r="C12" s="6" t="s">
        <v>86</v>
      </c>
      <c r="D12" s="34" t="s">
        <v>87</v>
      </c>
      <c r="E12" s="34"/>
      <c r="F12" s="34"/>
      <c r="G12" s="34"/>
      <c r="H12" s="34"/>
      <c r="I12" s="34"/>
      <c r="J12" s="4">
        <v>98</v>
      </c>
      <c r="K12" s="4">
        <v>86</v>
      </c>
      <c r="L12" s="4">
        <v>0</v>
      </c>
      <c r="M12" s="4">
        <v>0</v>
      </c>
      <c r="N12" s="4">
        <v>0</v>
      </c>
      <c r="O12" s="9">
        <f t="shared" si="0"/>
        <v>26.285714285714285</v>
      </c>
    </row>
    <row r="13" spans="2:17" x14ac:dyDescent="0.25">
      <c r="B13" s="6">
        <f t="shared" si="1"/>
        <v>5</v>
      </c>
      <c r="C13" s="6"/>
      <c r="D13" s="35" t="s">
        <v>189</v>
      </c>
      <c r="E13" s="36"/>
      <c r="F13" s="36"/>
      <c r="G13" s="36"/>
      <c r="H13" s="36"/>
      <c r="I13" s="37"/>
      <c r="J13" s="4">
        <v>98</v>
      </c>
      <c r="K13" s="18">
        <v>0</v>
      </c>
      <c r="L13" s="4">
        <v>0</v>
      </c>
      <c r="M13" s="4">
        <v>0</v>
      </c>
      <c r="N13" s="4">
        <v>0</v>
      </c>
      <c r="O13" s="9">
        <f t="shared" si="0"/>
        <v>14</v>
      </c>
    </row>
    <row r="14" spans="2:17" x14ac:dyDescent="0.25">
      <c r="B14" s="6">
        <f t="shared" si="1"/>
        <v>6</v>
      </c>
      <c r="C14" s="6" t="s">
        <v>88</v>
      </c>
      <c r="D14" s="34" t="s">
        <v>89</v>
      </c>
      <c r="E14" s="34"/>
      <c r="F14" s="34"/>
      <c r="G14" s="34"/>
      <c r="H14" s="34"/>
      <c r="I14" s="34"/>
      <c r="J14" s="4">
        <v>98</v>
      </c>
      <c r="K14" s="4">
        <v>88</v>
      </c>
      <c r="L14" s="4">
        <v>0</v>
      </c>
      <c r="M14" s="4">
        <v>0</v>
      </c>
      <c r="N14" s="4">
        <v>0</v>
      </c>
      <c r="O14" s="9">
        <f t="shared" si="0"/>
        <v>26.571428571428573</v>
      </c>
    </row>
    <row r="15" spans="2:17" x14ac:dyDescent="0.25">
      <c r="B15" s="6">
        <f t="shared" si="1"/>
        <v>7</v>
      </c>
      <c r="C15" s="6" t="s">
        <v>90</v>
      </c>
      <c r="D15" s="34" t="s">
        <v>91</v>
      </c>
      <c r="E15" s="34"/>
      <c r="F15" s="34"/>
      <c r="G15" s="34"/>
      <c r="H15" s="34"/>
      <c r="I15" s="34"/>
      <c r="J15" s="4">
        <v>88</v>
      </c>
      <c r="K15" s="4">
        <v>90</v>
      </c>
      <c r="L15" s="4">
        <v>0</v>
      </c>
      <c r="M15" s="4">
        <v>0</v>
      </c>
      <c r="N15" s="4">
        <v>0</v>
      </c>
      <c r="O15" s="9">
        <f t="shared" si="0"/>
        <v>25.428571428571427</v>
      </c>
    </row>
    <row r="16" spans="2:17" x14ac:dyDescent="0.25">
      <c r="B16" s="6">
        <f t="shared" si="1"/>
        <v>8</v>
      </c>
      <c r="C16" s="6" t="s">
        <v>92</v>
      </c>
      <c r="D16" s="34" t="s">
        <v>93</v>
      </c>
      <c r="E16" s="34"/>
      <c r="F16" s="34"/>
      <c r="G16" s="34"/>
      <c r="H16" s="34"/>
      <c r="I16" s="34"/>
      <c r="J16" s="4">
        <v>98</v>
      </c>
      <c r="K16" s="4">
        <v>90</v>
      </c>
      <c r="L16" s="4">
        <v>0</v>
      </c>
      <c r="M16" s="4">
        <v>0</v>
      </c>
      <c r="N16" s="4">
        <v>0</v>
      </c>
      <c r="O16" s="9">
        <f t="shared" si="0"/>
        <v>26.857142857142858</v>
      </c>
    </row>
    <row r="17" spans="2:15" x14ac:dyDescent="0.25">
      <c r="B17" s="6">
        <f t="shared" si="1"/>
        <v>9</v>
      </c>
      <c r="C17" s="6" t="s">
        <v>94</v>
      </c>
      <c r="D17" s="34" t="s">
        <v>95</v>
      </c>
      <c r="E17" s="34"/>
      <c r="F17" s="34"/>
      <c r="G17" s="34"/>
      <c r="H17" s="34"/>
      <c r="I17" s="34"/>
      <c r="J17" s="4">
        <v>95</v>
      </c>
      <c r="K17" s="18">
        <v>0</v>
      </c>
      <c r="L17" s="4">
        <v>0</v>
      </c>
      <c r="M17" s="4">
        <v>0</v>
      </c>
      <c r="N17" s="4">
        <v>0</v>
      </c>
      <c r="O17" s="9">
        <f t="shared" si="0"/>
        <v>13.571428571428571</v>
      </c>
    </row>
    <row r="18" spans="2:15" x14ac:dyDescent="0.25">
      <c r="B18" s="6">
        <f t="shared" si="1"/>
        <v>10</v>
      </c>
      <c r="C18" s="6" t="s">
        <v>96</v>
      </c>
      <c r="D18" s="34" t="s">
        <v>97</v>
      </c>
      <c r="E18" s="34"/>
      <c r="F18" s="34"/>
      <c r="G18" s="34"/>
      <c r="H18" s="34"/>
      <c r="I18" s="34"/>
      <c r="J18" s="4">
        <v>98</v>
      </c>
      <c r="K18" s="4">
        <v>90</v>
      </c>
      <c r="L18" s="4">
        <v>0</v>
      </c>
      <c r="M18" s="4">
        <v>0</v>
      </c>
      <c r="N18" s="4">
        <v>0</v>
      </c>
      <c r="O18" s="9">
        <f t="shared" si="0"/>
        <v>26.857142857142858</v>
      </c>
    </row>
    <row r="19" spans="2:15" x14ac:dyDescent="0.25">
      <c r="B19" s="6">
        <f t="shared" si="1"/>
        <v>11</v>
      </c>
      <c r="C19" s="6" t="s">
        <v>98</v>
      </c>
      <c r="D19" s="34" t="s">
        <v>99</v>
      </c>
      <c r="E19" s="34"/>
      <c r="F19" s="34"/>
      <c r="G19" s="34"/>
      <c r="H19" s="34"/>
      <c r="I19" s="34"/>
      <c r="J19" s="4">
        <v>92</v>
      </c>
      <c r="K19" s="4">
        <v>85</v>
      </c>
      <c r="L19" s="4">
        <v>0</v>
      </c>
      <c r="M19" s="4">
        <v>0</v>
      </c>
      <c r="N19" s="4">
        <v>0</v>
      </c>
      <c r="O19" s="9">
        <f t="shared" si="0"/>
        <v>25.285714285714285</v>
      </c>
    </row>
    <row r="20" spans="2:15" x14ac:dyDescent="0.25">
      <c r="B20" s="6">
        <f t="shared" si="1"/>
        <v>12</v>
      </c>
      <c r="C20" s="6" t="s">
        <v>100</v>
      </c>
      <c r="D20" s="34" t="s">
        <v>102</v>
      </c>
      <c r="E20" s="34"/>
      <c r="F20" s="34"/>
      <c r="G20" s="34"/>
      <c r="H20" s="34"/>
      <c r="I20" s="34"/>
      <c r="J20" s="4">
        <v>95</v>
      </c>
      <c r="K20" s="4">
        <v>80</v>
      </c>
      <c r="L20" s="4">
        <v>0</v>
      </c>
      <c r="M20" s="4">
        <v>0</v>
      </c>
      <c r="N20" s="4">
        <v>0</v>
      </c>
      <c r="O20" s="9">
        <f t="shared" si="0"/>
        <v>25</v>
      </c>
    </row>
    <row r="21" spans="2:15" x14ac:dyDescent="0.25">
      <c r="B21" s="6">
        <f t="shared" si="1"/>
        <v>13</v>
      </c>
      <c r="C21" s="6" t="s">
        <v>101</v>
      </c>
      <c r="D21" s="34" t="s">
        <v>103</v>
      </c>
      <c r="E21" s="34"/>
      <c r="F21" s="34"/>
      <c r="G21" s="34"/>
      <c r="H21" s="34"/>
      <c r="I21" s="34"/>
      <c r="J21" s="4">
        <v>95</v>
      </c>
      <c r="K21" s="4">
        <v>80</v>
      </c>
      <c r="L21" s="4">
        <v>0</v>
      </c>
      <c r="M21" s="4">
        <v>0</v>
      </c>
      <c r="N21" s="4">
        <v>0</v>
      </c>
      <c r="O21" s="9">
        <f t="shared" si="0"/>
        <v>25</v>
      </c>
    </row>
    <row r="22" spans="2:15" x14ac:dyDescent="0.25">
      <c r="B22" s="6">
        <f t="shared" si="1"/>
        <v>14</v>
      </c>
      <c r="C22" s="6" t="s">
        <v>104</v>
      </c>
      <c r="D22" s="34" t="s">
        <v>105</v>
      </c>
      <c r="E22" s="34"/>
      <c r="F22" s="34"/>
      <c r="G22" s="34"/>
      <c r="H22" s="34"/>
      <c r="I22" s="34"/>
      <c r="J22" s="4">
        <v>88</v>
      </c>
      <c r="K22" s="4">
        <v>90</v>
      </c>
      <c r="L22" s="4">
        <v>0</v>
      </c>
      <c r="M22" s="4">
        <v>0</v>
      </c>
      <c r="N22" s="4">
        <v>0</v>
      </c>
      <c r="O22" s="9">
        <f t="shared" si="0"/>
        <v>25.428571428571427</v>
      </c>
    </row>
    <row r="23" spans="2:15" x14ac:dyDescent="0.25">
      <c r="B23" s="6">
        <f t="shared" si="1"/>
        <v>15</v>
      </c>
      <c r="C23" s="6" t="s">
        <v>106</v>
      </c>
      <c r="D23" s="34" t="s">
        <v>107</v>
      </c>
      <c r="E23" s="34"/>
      <c r="F23" s="34"/>
      <c r="G23" s="34"/>
      <c r="H23" s="34"/>
      <c r="I23" s="34"/>
      <c r="J23" s="4">
        <v>94</v>
      </c>
      <c r="K23" s="4">
        <v>90</v>
      </c>
      <c r="L23" s="4">
        <v>0</v>
      </c>
      <c r="M23" s="4">
        <v>0</v>
      </c>
      <c r="N23" s="4">
        <v>0</v>
      </c>
      <c r="O23" s="9">
        <f t="shared" si="0"/>
        <v>26.285714285714285</v>
      </c>
    </row>
    <row r="24" spans="2:15" x14ac:dyDescent="0.25">
      <c r="B24" s="6">
        <f t="shared" si="1"/>
        <v>16</v>
      </c>
      <c r="C24" s="6" t="s">
        <v>108</v>
      </c>
      <c r="D24" s="34" t="s">
        <v>109</v>
      </c>
      <c r="E24" s="34"/>
      <c r="F24" s="34"/>
      <c r="G24" s="34"/>
      <c r="H24" s="34"/>
      <c r="I24" s="34"/>
      <c r="J24" s="4">
        <v>80</v>
      </c>
      <c r="K24" s="4">
        <v>70</v>
      </c>
      <c r="L24" s="4">
        <v>0</v>
      </c>
      <c r="M24" s="4">
        <v>0</v>
      </c>
      <c r="N24" s="4">
        <v>0</v>
      </c>
      <c r="O24" s="9">
        <f t="shared" si="0"/>
        <v>21.428571428571427</v>
      </c>
    </row>
    <row r="25" spans="2:15" x14ac:dyDescent="0.25">
      <c r="B25" s="6">
        <f t="shared" si="1"/>
        <v>17</v>
      </c>
      <c r="C25" s="6" t="s">
        <v>110</v>
      </c>
      <c r="D25" s="34" t="s">
        <v>111</v>
      </c>
      <c r="E25" s="34"/>
      <c r="F25" s="34"/>
      <c r="G25" s="34"/>
      <c r="H25" s="34"/>
      <c r="I25" s="34"/>
      <c r="J25" s="4">
        <v>98</v>
      </c>
      <c r="K25" s="4">
        <v>90</v>
      </c>
      <c r="L25" s="4">
        <v>0</v>
      </c>
      <c r="M25" s="4">
        <v>0</v>
      </c>
      <c r="N25" s="4">
        <v>0</v>
      </c>
      <c r="O25" s="9">
        <f t="shared" si="0"/>
        <v>26.857142857142858</v>
      </c>
    </row>
    <row r="26" spans="2:15" x14ac:dyDescent="0.25">
      <c r="B26" s="6">
        <f t="shared" si="1"/>
        <v>18</v>
      </c>
      <c r="C26" s="6" t="s">
        <v>112</v>
      </c>
      <c r="D26" s="34" t="s">
        <v>113</v>
      </c>
      <c r="E26" s="34"/>
      <c r="F26" s="34"/>
      <c r="G26" s="34"/>
      <c r="H26" s="34"/>
      <c r="I26" s="34"/>
      <c r="J26" s="4">
        <v>98</v>
      </c>
      <c r="K26" s="4">
        <v>90</v>
      </c>
      <c r="L26" s="4">
        <v>0</v>
      </c>
      <c r="M26" s="4">
        <v>0</v>
      </c>
      <c r="N26" s="4">
        <v>0</v>
      </c>
      <c r="O26" s="9">
        <f t="shared" si="0"/>
        <v>26.857142857142858</v>
      </c>
    </row>
    <row r="27" spans="2:15" x14ac:dyDescent="0.25">
      <c r="B27" s="6">
        <f t="shared" si="1"/>
        <v>19</v>
      </c>
      <c r="C27" s="6" t="s">
        <v>114</v>
      </c>
      <c r="D27" s="34" t="s">
        <v>115</v>
      </c>
      <c r="E27" s="34"/>
      <c r="F27" s="34"/>
      <c r="G27" s="34"/>
      <c r="H27" s="34"/>
      <c r="I27" s="34"/>
      <c r="J27" s="4">
        <v>95</v>
      </c>
      <c r="K27" s="4">
        <v>70</v>
      </c>
      <c r="L27" s="4">
        <v>0</v>
      </c>
      <c r="M27" s="4">
        <v>0</v>
      </c>
      <c r="N27" s="4">
        <v>0</v>
      </c>
      <c r="O27" s="9">
        <f t="shared" si="0"/>
        <v>23.571428571428573</v>
      </c>
    </row>
    <row r="28" spans="2:15" x14ac:dyDescent="0.25">
      <c r="C28" s="20"/>
      <c r="D28" s="20"/>
      <c r="E28" s="1"/>
      <c r="H28" s="26" t="s">
        <v>17</v>
      </c>
      <c r="I28" s="26"/>
      <c r="J28" s="10">
        <f t="shared" ref="J28:O28" si="2">COUNTIF(J9:J27,"&gt;=70")</f>
        <v>19</v>
      </c>
      <c r="K28" s="10">
        <f t="shared" si="2"/>
        <v>17</v>
      </c>
      <c r="L28" s="10">
        <f t="shared" si="2"/>
        <v>0</v>
      </c>
      <c r="M28" s="10">
        <f t="shared" si="2"/>
        <v>0</v>
      </c>
      <c r="N28" s="10">
        <f t="shared" si="2"/>
        <v>0</v>
      </c>
      <c r="O28" s="10">
        <f t="shared" si="2"/>
        <v>0</v>
      </c>
    </row>
    <row r="29" spans="2:15" x14ac:dyDescent="0.25">
      <c r="C29" s="20"/>
      <c r="D29" s="20"/>
      <c r="E29" s="7"/>
      <c r="H29" s="24" t="s">
        <v>18</v>
      </c>
      <c r="I29" s="24"/>
      <c r="J29" s="11">
        <f t="shared" ref="J29:O29" si="3">COUNTIF(J9:J27,"&lt;70")</f>
        <v>0</v>
      </c>
      <c r="K29" s="11">
        <f t="shared" si="3"/>
        <v>2</v>
      </c>
      <c r="L29" s="11">
        <f t="shared" si="3"/>
        <v>19</v>
      </c>
      <c r="M29" s="11">
        <f t="shared" si="3"/>
        <v>19</v>
      </c>
      <c r="N29" s="11">
        <f t="shared" si="3"/>
        <v>19</v>
      </c>
      <c r="O29" s="11">
        <f t="shared" si="3"/>
        <v>19</v>
      </c>
    </row>
    <row r="30" spans="2:15" x14ac:dyDescent="0.25">
      <c r="C30" s="20"/>
      <c r="D30" s="20"/>
      <c r="E30" s="20"/>
      <c r="H30" s="24" t="s">
        <v>19</v>
      </c>
      <c r="I30" s="24"/>
      <c r="J30" s="11">
        <f t="shared" ref="J30:O30" si="4">COUNT(J9:J27)</f>
        <v>19</v>
      </c>
      <c r="K30" s="11">
        <f t="shared" si="4"/>
        <v>19</v>
      </c>
      <c r="L30" s="11">
        <f t="shared" si="4"/>
        <v>19</v>
      </c>
      <c r="M30" s="11">
        <f t="shared" si="4"/>
        <v>19</v>
      </c>
      <c r="N30" s="11">
        <f t="shared" si="4"/>
        <v>19</v>
      </c>
      <c r="O30" s="11">
        <f t="shared" si="4"/>
        <v>19</v>
      </c>
    </row>
    <row r="31" spans="2:15" x14ac:dyDescent="0.25">
      <c r="C31" s="20"/>
      <c r="D31" s="20"/>
      <c r="E31" s="1"/>
      <c r="H31" s="21" t="s">
        <v>14</v>
      </c>
      <c r="I31" s="21"/>
      <c r="J31" s="12">
        <f>J28/J30</f>
        <v>1</v>
      </c>
      <c r="K31" s="12">
        <f t="shared" ref="K31:O31" si="5">K28/K30</f>
        <v>0.89473684210526316</v>
      </c>
      <c r="L31" s="12">
        <f>L28/L30</f>
        <v>0</v>
      </c>
      <c r="M31" s="12">
        <f t="shared" si="5"/>
        <v>0</v>
      </c>
      <c r="N31" s="12">
        <f t="shared" si="5"/>
        <v>0</v>
      </c>
      <c r="O31" s="12">
        <f t="shared" si="5"/>
        <v>0</v>
      </c>
    </row>
    <row r="32" spans="2:15" x14ac:dyDescent="0.25">
      <c r="C32" s="20"/>
      <c r="D32" s="20"/>
      <c r="E32" s="1"/>
      <c r="H32" s="21" t="s">
        <v>15</v>
      </c>
      <c r="I32" s="21"/>
      <c r="J32" s="12">
        <f>J29/J30</f>
        <v>0</v>
      </c>
      <c r="K32" s="12">
        <f t="shared" ref="K32:O32" si="6">K29/K30</f>
        <v>0.10526315789473684</v>
      </c>
      <c r="L32" s="12">
        <f t="shared" si="6"/>
        <v>1</v>
      </c>
      <c r="M32" s="12">
        <f t="shared" si="6"/>
        <v>1</v>
      </c>
      <c r="N32" s="12">
        <f t="shared" si="6"/>
        <v>1</v>
      </c>
      <c r="O32" s="12">
        <f t="shared" si="6"/>
        <v>1</v>
      </c>
    </row>
    <row r="33" spans="3:16" x14ac:dyDescent="0.25">
      <c r="C33" s="20"/>
      <c r="D33" s="20"/>
      <c r="E33" s="7"/>
    </row>
    <row r="34" spans="3:16" x14ac:dyDescent="0.25">
      <c r="C34" s="1"/>
      <c r="D34" s="1"/>
      <c r="E34" s="7"/>
    </row>
    <row r="35" spans="3:16" x14ac:dyDescent="0.25">
      <c r="J35" s="22"/>
      <c r="K35" s="22"/>
      <c r="L35" s="22"/>
      <c r="M35" s="22"/>
      <c r="N35" s="22"/>
      <c r="O35" s="22"/>
      <c r="P35" s="22"/>
    </row>
    <row r="36" spans="3:16" x14ac:dyDescent="0.25">
      <c r="J36" s="23" t="s">
        <v>16</v>
      </c>
      <c r="K36" s="23"/>
      <c r="L36" s="23"/>
      <c r="M36" s="23"/>
      <c r="N36" s="23"/>
      <c r="O36" s="23"/>
      <c r="P36" s="23"/>
    </row>
  </sheetData>
  <mergeCells count="41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7:I27"/>
    <mergeCell ref="C28:D28"/>
    <mergeCell ref="H28:I28"/>
    <mergeCell ref="C29:D29"/>
    <mergeCell ref="H29:I29"/>
    <mergeCell ref="C33:D33"/>
    <mergeCell ref="J35:P35"/>
    <mergeCell ref="J36:P36"/>
    <mergeCell ref="C30:E30"/>
    <mergeCell ref="H30:I30"/>
    <mergeCell ref="C31:D31"/>
    <mergeCell ref="H31:I31"/>
    <mergeCell ref="C32:D32"/>
    <mergeCell ref="H32:I3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47A13-FA7A-4AC5-8D78-641F40604ED2}">
  <dimension ref="A1:Q54"/>
  <sheetViews>
    <sheetView topLeftCell="C1" zoomScale="140" zoomScaleNormal="140" workbookViewId="0">
      <selection activeCell="M3" sqref="M3:N3"/>
    </sheetView>
  </sheetViews>
  <sheetFormatPr baseColWidth="10" defaultRowHeight="15" x14ac:dyDescent="0.25"/>
  <cols>
    <col min="1" max="1" width="5.42578125" customWidth="1"/>
    <col min="5" max="5" width="2.28515625" customWidth="1"/>
    <col min="6" max="6" width="14.42578125" customWidth="1"/>
    <col min="7" max="7" width="3.42578125" customWidth="1"/>
    <col min="8" max="8" width="12" customWidth="1"/>
    <col min="9" max="9" width="6" customWidth="1"/>
    <col min="10" max="10" width="5.42578125" customWidth="1"/>
    <col min="11" max="11" width="5" customWidth="1"/>
    <col min="12" max="13" width="5.28515625" customWidth="1"/>
  </cols>
  <sheetData>
    <row r="1" spans="1:15" ht="15.75" x14ac:dyDescent="0.25">
      <c r="A1" s="27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x14ac:dyDescent="0.25">
      <c r="B2" s="28" t="s">
        <v>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x14ac:dyDescent="0.25">
      <c r="B3" t="s">
        <v>0</v>
      </c>
      <c r="C3" s="40" t="s">
        <v>25</v>
      </c>
      <c r="D3" s="40"/>
      <c r="E3" s="40"/>
      <c r="F3" s="40"/>
      <c r="G3" s="40"/>
      <c r="H3" t="s">
        <v>1</v>
      </c>
      <c r="I3" s="30" t="s">
        <v>116</v>
      </c>
      <c r="J3" s="30"/>
      <c r="L3" t="s">
        <v>2</v>
      </c>
      <c r="M3" s="31">
        <v>45588</v>
      </c>
      <c r="N3" s="31"/>
    </row>
    <row r="4" spans="1:15" x14ac:dyDescent="0.25">
      <c r="C4" s="41"/>
      <c r="D4" s="41"/>
      <c r="E4" s="41"/>
      <c r="F4" s="41"/>
      <c r="G4" s="41"/>
    </row>
    <row r="5" spans="1:15" x14ac:dyDescent="0.25">
      <c r="B5" t="s">
        <v>3</v>
      </c>
      <c r="C5" s="40" t="s">
        <v>193</v>
      </c>
      <c r="D5" s="40"/>
      <c r="E5" s="40"/>
      <c r="F5" s="40"/>
      <c r="G5" s="40"/>
      <c r="H5" s="20" t="s">
        <v>20</v>
      </c>
      <c r="I5" s="20"/>
      <c r="J5" s="32" t="s">
        <v>23</v>
      </c>
      <c r="K5" s="32"/>
      <c r="L5" s="32"/>
      <c r="M5" s="32"/>
      <c r="N5" s="32"/>
      <c r="O5" s="32"/>
    </row>
    <row r="6" spans="1:15" x14ac:dyDescent="0.25">
      <c r="C6" s="22"/>
      <c r="D6" s="22"/>
      <c r="E6" s="22"/>
      <c r="F6" s="22"/>
      <c r="G6" s="22"/>
    </row>
    <row r="7" spans="1:15" x14ac:dyDescent="0.25">
      <c r="A7" s="3" t="s">
        <v>4</v>
      </c>
      <c r="B7" s="3" t="s">
        <v>6</v>
      </c>
      <c r="C7" s="33" t="s">
        <v>5</v>
      </c>
      <c r="D7" s="33"/>
      <c r="E7" s="33"/>
      <c r="F7" s="33"/>
      <c r="G7" s="33"/>
      <c r="H7" s="33"/>
      <c r="I7" s="4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8" t="s">
        <v>21</v>
      </c>
    </row>
    <row r="8" spans="1:15" x14ac:dyDescent="0.25">
      <c r="A8" s="6">
        <v>1</v>
      </c>
      <c r="B8" s="6" t="s">
        <v>117</v>
      </c>
      <c r="C8" s="25" t="s">
        <v>118</v>
      </c>
      <c r="D8" s="25"/>
      <c r="E8" s="25"/>
      <c r="F8" s="25"/>
      <c r="G8" s="25"/>
      <c r="H8" s="25"/>
      <c r="I8" s="4">
        <v>98</v>
      </c>
      <c r="J8" s="4">
        <v>93</v>
      </c>
      <c r="K8" s="4">
        <v>0</v>
      </c>
      <c r="L8" s="4">
        <v>0</v>
      </c>
      <c r="M8" s="4">
        <v>0</v>
      </c>
      <c r="N8" s="9">
        <f t="shared" ref="N8:N45" si="0">SUM(I8:M8)/7</f>
        <v>27.285714285714285</v>
      </c>
    </row>
    <row r="9" spans="1:15" x14ac:dyDescent="0.25">
      <c r="A9" s="6">
        <f>A8+1</f>
        <v>2</v>
      </c>
      <c r="B9" s="6" t="s">
        <v>119</v>
      </c>
      <c r="C9" s="25" t="s">
        <v>120</v>
      </c>
      <c r="D9" s="25"/>
      <c r="E9" s="25"/>
      <c r="F9" s="25"/>
      <c r="G9" s="25"/>
      <c r="H9" s="25"/>
      <c r="I9" s="4">
        <v>90</v>
      </c>
      <c r="J9" s="4">
        <v>92</v>
      </c>
      <c r="K9" s="4">
        <v>0</v>
      </c>
      <c r="L9" s="4">
        <v>0</v>
      </c>
      <c r="M9" s="4">
        <v>0</v>
      </c>
      <c r="N9" s="9">
        <f t="shared" si="0"/>
        <v>26</v>
      </c>
    </row>
    <row r="10" spans="1:15" x14ac:dyDescent="0.25">
      <c r="A10" s="6">
        <f t="shared" ref="A10:A14" si="1">A9+1</f>
        <v>3</v>
      </c>
      <c r="B10" s="6" t="s">
        <v>121</v>
      </c>
      <c r="C10" s="25" t="s">
        <v>122</v>
      </c>
      <c r="D10" s="25"/>
      <c r="E10" s="25"/>
      <c r="F10" s="25"/>
      <c r="G10" s="25"/>
      <c r="H10" s="25"/>
      <c r="I10" s="18">
        <v>0</v>
      </c>
      <c r="J10" s="18">
        <v>0</v>
      </c>
      <c r="K10" s="4">
        <v>0</v>
      </c>
      <c r="L10" s="4">
        <v>0</v>
      </c>
      <c r="M10" s="4">
        <v>0</v>
      </c>
      <c r="N10" s="9">
        <f t="shared" si="0"/>
        <v>0</v>
      </c>
    </row>
    <row r="11" spans="1:15" x14ac:dyDescent="0.25">
      <c r="A11" s="6">
        <f t="shared" si="1"/>
        <v>4</v>
      </c>
      <c r="B11" s="6" t="s">
        <v>123</v>
      </c>
      <c r="C11" s="25" t="s">
        <v>124</v>
      </c>
      <c r="D11" s="25"/>
      <c r="E11" s="25"/>
      <c r="F11" s="25"/>
      <c r="G11" s="25"/>
      <c r="H11" s="25"/>
      <c r="I11" s="4">
        <v>80</v>
      </c>
      <c r="J11" s="4">
        <v>80</v>
      </c>
      <c r="K11" s="4">
        <v>0</v>
      </c>
      <c r="L11" s="4">
        <v>0</v>
      </c>
      <c r="M11" s="4">
        <v>0</v>
      </c>
      <c r="N11" s="9">
        <f t="shared" si="0"/>
        <v>22.857142857142858</v>
      </c>
    </row>
    <row r="12" spans="1:15" x14ac:dyDescent="0.25">
      <c r="A12" s="6">
        <f t="shared" si="1"/>
        <v>5</v>
      </c>
      <c r="B12" s="6" t="s">
        <v>125</v>
      </c>
      <c r="C12" s="25" t="s">
        <v>188</v>
      </c>
      <c r="D12" s="25"/>
      <c r="E12" s="25"/>
      <c r="F12" s="25"/>
      <c r="G12" s="25"/>
      <c r="H12" s="25"/>
      <c r="I12" s="4">
        <v>95</v>
      </c>
      <c r="J12" s="4">
        <v>98</v>
      </c>
      <c r="K12" s="4">
        <v>0</v>
      </c>
      <c r="L12" s="4">
        <v>0</v>
      </c>
      <c r="M12" s="4">
        <v>0</v>
      </c>
      <c r="N12" s="9">
        <f t="shared" si="0"/>
        <v>27.571428571428573</v>
      </c>
    </row>
    <row r="13" spans="1:15" x14ac:dyDescent="0.25">
      <c r="A13" s="6">
        <f t="shared" si="1"/>
        <v>6</v>
      </c>
      <c r="B13" s="6" t="s">
        <v>126</v>
      </c>
      <c r="C13" s="25" t="s">
        <v>187</v>
      </c>
      <c r="D13" s="25"/>
      <c r="E13" s="25"/>
      <c r="F13" s="25"/>
      <c r="G13" s="25"/>
      <c r="H13" s="25"/>
      <c r="I13" s="4">
        <v>95</v>
      </c>
      <c r="J13" s="4">
        <v>80</v>
      </c>
      <c r="K13" s="4">
        <v>0</v>
      </c>
      <c r="L13" s="4">
        <v>0</v>
      </c>
      <c r="M13" s="4">
        <v>0</v>
      </c>
      <c r="N13" s="9">
        <f t="shared" si="0"/>
        <v>25</v>
      </c>
    </row>
    <row r="14" spans="1:15" x14ac:dyDescent="0.25">
      <c r="A14" s="6">
        <f t="shared" si="1"/>
        <v>7</v>
      </c>
      <c r="B14" s="6" t="s">
        <v>127</v>
      </c>
      <c r="C14" s="25" t="s">
        <v>128</v>
      </c>
      <c r="D14" s="25"/>
      <c r="E14" s="25"/>
      <c r="F14" s="25"/>
      <c r="G14" s="25"/>
      <c r="H14" s="25"/>
      <c r="I14" s="4">
        <v>90</v>
      </c>
      <c r="J14" s="4">
        <v>85</v>
      </c>
      <c r="K14" s="4">
        <v>0</v>
      </c>
      <c r="L14" s="4">
        <v>0</v>
      </c>
      <c r="M14" s="4">
        <v>0</v>
      </c>
      <c r="N14" s="9">
        <f t="shared" si="0"/>
        <v>25</v>
      </c>
    </row>
    <row r="15" spans="1:15" x14ac:dyDescent="0.25">
      <c r="A15" s="6">
        <f>A14+1</f>
        <v>8</v>
      </c>
      <c r="B15" s="6" t="s">
        <v>129</v>
      </c>
      <c r="C15" s="25" t="s">
        <v>130</v>
      </c>
      <c r="D15" s="25"/>
      <c r="E15" s="25"/>
      <c r="F15" s="25"/>
      <c r="G15" s="25"/>
      <c r="H15" s="25"/>
      <c r="I15" s="4">
        <v>90</v>
      </c>
      <c r="J15" s="4">
        <v>95</v>
      </c>
      <c r="K15" s="4">
        <v>0</v>
      </c>
      <c r="L15" s="4">
        <v>0</v>
      </c>
      <c r="M15" s="4">
        <v>0</v>
      </c>
      <c r="N15" s="9">
        <f t="shared" si="0"/>
        <v>26.428571428571427</v>
      </c>
    </row>
    <row r="16" spans="1:15" x14ac:dyDescent="0.25">
      <c r="A16" s="6">
        <f t="shared" ref="A16:A45" si="2">A15+1</f>
        <v>9</v>
      </c>
      <c r="B16" s="6" t="s">
        <v>131</v>
      </c>
      <c r="C16" s="35" t="s">
        <v>132</v>
      </c>
      <c r="D16" s="36"/>
      <c r="E16" s="36"/>
      <c r="F16" s="36"/>
      <c r="G16" s="36"/>
      <c r="H16" s="37"/>
      <c r="I16" s="4">
        <v>98</v>
      </c>
      <c r="J16" s="4">
        <v>93</v>
      </c>
      <c r="K16" s="4">
        <v>0</v>
      </c>
      <c r="L16" s="4">
        <v>0</v>
      </c>
      <c r="M16" s="4">
        <v>0</v>
      </c>
      <c r="N16" s="9">
        <f t="shared" si="0"/>
        <v>27.285714285714285</v>
      </c>
    </row>
    <row r="17" spans="1:17" x14ac:dyDescent="0.25">
      <c r="A17" s="6">
        <f t="shared" si="2"/>
        <v>10</v>
      </c>
      <c r="B17" s="6" t="s">
        <v>133</v>
      </c>
      <c r="C17" s="35" t="s">
        <v>134</v>
      </c>
      <c r="D17" s="36"/>
      <c r="E17" s="36"/>
      <c r="F17" s="36"/>
      <c r="G17" s="36"/>
      <c r="H17" s="37"/>
      <c r="I17" s="4">
        <v>94</v>
      </c>
      <c r="J17" s="4">
        <v>95</v>
      </c>
      <c r="K17" s="4">
        <v>0</v>
      </c>
      <c r="L17" s="4">
        <v>0</v>
      </c>
      <c r="M17" s="4">
        <v>0</v>
      </c>
      <c r="N17" s="9">
        <f t="shared" si="0"/>
        <v>27</v>
      </c>
    </row>
    <row r="18" spans="1:17" x14ac:dyDescent="0.25">
      <c r="A18" s="6">
        <f t="shared" si="2"/>
        <v>11</v>
      </c>
      <c r="B18" s="6" t="s">
        <v>135</v>
      </c>
      <c r="C18" s="35" t="s">
        <v>191</v>
      </c>
      <c r="D18" s="36"/>
      <c r="E18" s="36"/>
      <c r="F18" s="36"/>
      <c r="G18" s="36"/>
      <c r="H18" s="37"/>
      <c r="I18" s="4">
        <v>88</v>
      </c>
      <c r="J18" s="4">
        <v>98</v>
      </c>
      <c r="K18" s="4">
        <v>0</v>
      </c>
      <c r="L18" s="4">
        <v>0</v>
      </c>
      <c r="M18" s="4">
        <v>0</v>
      </c>
      <c r="N18" s="9">
        <f t="shared" si="0"/>
        <v>26.571428571428573</v>
      </c>
    </row>
    <row r="19" spans="1:17" x14ac:dyDescent="0.25">
      <c r="A19" s="6">
        <f t="shared" si="2"/>
        <v>12</v>
      </c>
      <c r="B19" s="6" t="s">
        <v>136</v>
      </c>
      <c r="C19" s="35" t="s">
        <v>137</v>
      </c>
      <c r="D19" s="36"/>
      <c r="E19" s="36"/>
      <c r="F19" s="36"/>
      <c r="G19" s="36"/>
      <c r="H19" s="37"/>
      <c r="I19" s="4">
        <v>90</v>
      </c>
      <c r="J19" s="18">
        <v>0</v>
      </c>
      <c r="K19" s="4">
        <v>0</v>
      </c>
      <c r="L19" s="4">
        <v>0</v>
      </c>
      <c r="M19" s="4">
        <v>0</v>
      </c>
      <c r="N19" s="9">
        <f t="shared" si="0"/>
        <v>12.857142857142858</v>
      </c>
    </row>
    <row r="20" spans="1:17" x14ac:dyDescent="0.25">
      <c r="A20" s="6">
        <f t="shared" si="2"/>
        <v>13</v>
      </c>
      <c r="B20" s="6" t="s">
        <v>138</v>
      </c>
      <c r="C20" s="35" t="s">
        <v>139</v>
      </c>
      <c r="D20" s="36"/>
      <c r="E20" s="36"/>
      <c r="F20" s="36"/>
      <c r="G20" s="36"/>
      <c r="H20" s="37"/>
      <c r="I20" s="4">
        <v>96</v>
      </c>
      <c r="J20" s="4">
        <v>98</v>
      </c>
      <c r="K20" s="4">
        <v>0</v>
      </c>
      <c r="L20" s="4">
        <v>0</v>
      </c>
      <c r="M20" s="4">
        <v>0</v>
      </c>
      <c r="N20" s="9">
        <f t="shared" si="0"/>
        <v>27.714285714285715</v>
      </c>
    </row>
    <row r="21" spans="1:17" x14ac:dyDescent="0.25">
      <c r="A21" s="6">
        <f t="shared" si="2"/>
        <v>14</v>
      </c>
      <c r="B21" s="6" t="s">
        <v>140</v>
      </c>
      <c r="C21" s="35" t="s">
        <v>141</v>
      </c>
      <c r="D21" s="36"/>
      <c r="E21" s="36"/>
      <c r="F21" s="36"/>
      <c r="G21" s="36"/>
      <c r="H21" s="37"/>
      <c r="I21" s="4">
        <v>98</v>
      </c>
      <c r="J21" s="4">
        <v>93</v>
      </c>
      <c r="K21" s="4">
        <v>0</v>
      </c>
      <c r="L21" s="4">
        <v>0</v>
      </c>
      <c r="M21" s="4">
        <v>0</v>
      </c>
      <c r="N21" s="9">
        <f t="shared" si="0"/>
        <v>27.285714285714285</v>
      </c>
    </row>
    <row r="22" spans="1:17" x14ac:dyDescent="0.25">
      <c r="A22" s="6">
        <f t="shared" si="2"/>
        <v>15</v>
      </c>
      <c r="B22" s="6" t="s">
        <v>142</v>
      </c>
      <c r="C22" s="35" t="s">
        <v>143</v>
      </c>
      <c r="D22" s="36"/>
      <c r="E22" s="36"/>
      <c r="F22" s="36"/>
      <c r="G22" s="36"/>
      <c r="H22" s="37"/>
      <c r="I22" s="4">
        <v>100</v>
      </c>
      <c r="J22" s="4">
        <v>93</v>
      </c>
      <c r="K22" s="4">
        <v>0</v>
      </c>
      <c r="L22" s="4">
        <v>0</v>
      </c>
      <c r="M22" s="4">
        <v>0</v>
      </c>
      <c r="N22" s="9">
        <f t="shared" si="0"/>
        <v>27.571428571428573</v>
      </c>
      <c r="O22" s="17"/>
    </row>
    <row r="23" spans="1:17" x14ac:dyDescent="0.25">
      <c r="A23" s="6">
        <f t="shared" si="2"/>
        <v>16</v>
      </c>
      <c r="B23" s="6" t="s">
        <v>144</v>
      </c>
      <c r="C23" s="35" t="s">
        <v>186</v>
      </c>
      <c r="D23" s="36"/>
      <c r="E23" s="36"/>
      <c r="F23" s="36"/>
      <c r="G23" s="36"/>
      <c r="H23" s="37"/>
      <c r="I23" s="4">
        <v>95</v>
      </c>
      <c r="J23" s="4">
        <v>98</v>
      </c>
      <c r="K23" s="4">
        <v>0</v>
      </c>
      <c r="L23" s="4">
        <v>0</v>
      </c>
      <c r="M23" s="4">
        <v>0</v>
      </c>
      <c r="N23" s="9">
        <f t="shared" si="0"/>
        <v>27.571428571428573</v>
      </c>
      <c r="P23" s="16"/>
      <c r="Q23" s="16"/>
    </row>
    <row r="24" spans="1:17" x14ac:dyDescent="0.25">
      <c r="A24" s="6">
        <f t="shared" si="2"/>
        <v>17</v>
      </c>
      <c r="B24" s="6" t="s">
        <v>145</v>
      </c>
      <c r="C24" s="35" t="s">
        <v>146</v>
      </c>
      <c r="D24" s="36"/>
      <c r="E24" s="36"/>
      <c r="F24" s="36"/>
      <c r="G24" s="36"/>
      <c r="H24" s="37"/>
      <c r="I24" s="4">
        <v>90</v>
      </c>
      <c r="J24" s="4">
        <v>96</v>
      </c>
      <c r="K24" s="4">
        <v>0</v>
      </c>
      <c r="L24" s="4">
        <v>0</v>
      </c>
      <c r="M24" s="4">
        <v>0</v>
      </c>
      <c r="N24" s="9">
        <f t="shared" si="0"/>
        <v>26.571428571428573</v>
      </c>
      <c r="O24" s="17"/>
    </row>
    <row r="25" spans="1:17" x14ac:dyDescent="0.25">
      <c r="A25" s="6">
        <f t="shared" si="2"/>
        <v>18</v>
      </c>
      <c r="B25" s="6" t="s">
        <v>147</v>
      </c>
      <c r="C25" s="35" t="s">
        <v>148</v>
      </c>
      <c r="D25" s="36"/>
      <c r="E25" s="36"/>
      <c r="F25" s="36"/>
      <c r="G25" s="36"/>
      <c r="H25" s="37"/>
      <c r="I25" s="4">
        <v>0</v>
      </c>
      <c r="J25" s="4">
        <v>90</v>
      </c>
      <c r="K25" s="4">
        <v>0</v>
      </c>
      <c r="L25" s="4">
        <v>0</v>
      </c>
      <c r="M25" s="4">
        <v>0</v>
      </c>
      <c r="N25" s="9">
        <f t="shared" si="0"/>
        <v>12.857142857142858</v>
      </c>
      <c r="O25" s="17"/>
    </row>
    <row r="26" spans="1:17" x14ac:dyDescent="0.25">
      <c r="A26" s="6">
        <f t="shared" si="2"/>
        <v>19</v>
      </c>
      <c r="B26" s="6" t="s">
        <v>149</v>
      </c>
      <c r="C26" s="35" t="s">
        <v>150</v>
      </c>
      <c r="D26" s="36"/>
      <c r="E26" s="36"/>
      <c r="F26" s="36"/>
      <c r="G26" s="36"/>
      <c r="H26" s="37"/>
      <c r="I26" s="4">
        <v>90</v>
      </c>
      <c r="J26" s="19">
        <v>70</v>
      </c>
      <c r="K26" s="4">
        <v>0</v>
      </c>
      <c r="L26" s="4">
        <v>0</v>
      </c>
      <c r="M26" s="4">
        <v>0</v>
      </c>
      <c r="N26" s="9">
        <f t="shared" si="0"/>
        <v>22.857142857142858</v>
      </c>
      <c r="O26" s="17"/>
    </row>
    <row r="27" spans="1:17" x14ac:dyDescent="0.25">
      <c r="A27" s="6">
        <f t="shared" si="2"/>
        <v>20</v>
      </c>
      <c r="B27" s="6" t="s">
        <v>151</v>
      </c>
      <c r="C27" s="35" t="s">
        <v>152</v>
      </c>
      <c r="D27" s="36"/>
      <c r="E27" s="36"/>
      <c r="F27" s="36"/>
      <c r="G27" s="36"/>
      <c r="H27" s="37"/>
      <c r="I27" s="4">
        <v>82</v>
      </c>
      <c r="J27" s="4">
        <v>75</v>
      </c>
      <c r="K27" s="4">
        <v>0</v>
      </c>
      <c r="L27" s="4">
        <v>0</v>
      </c>
      <c r="M27" s="4">
        <v>0</v>
      </c>
      <c r="N27" s="9">
        <f t="shared" si="0"/>
        <v>22.428571428571427</v>
      </c>
      <c r="O27" s="17"/>
    </row>
    <row r="28" spans="1:17" x14ac:dyDescent="0.25">
      <c r="A28" s="6">
        <f t="shared" si="2"/>
        <v>21</v>
      </c>
      <c r="B28" s="6" t="s">
        <v>153</v>
      </c>
      <c r="C28" s="35" t="s">
        <v>154</v>
      </c>
      <c r="D28" s="36"/>
      <c r="E28" s="36"/>
      <c r="F28" s="36"/>
      <c r="G28" s="36"/>
      <c r="H28" s="37"/>
      <c r="I28" s="18">
        <v>0</v>
      </c>
      <c r="J28" s="18">
        <v>0</v>
      </c>
      <c r="K28" s="4">
        <v>0</v>
      </c>
      <c r="L28" s="4">
        <v>0</v>
      </c>
      <c r="M28" s="4">
        <v>0</v>
      </c>
      <c r="N28" s="9">
        <f t="shared" si="0"/>
        <v>0</v>
      </c>
    </row>
    <row r="29" spans="1:17" x14ac:dyDescent="0.25">
      <c r="A29" s="6">
        <f t="shared" si="2"/>
        <v>22</v>
      </c>
      <c r="B29" s="6" t="s">
        <v>155</v>
      </c>
      <c r="C29" s="35" t="s">
        <v>185</v>
      </c>
      <c r="D29" s="36"/>
      <c r="E29" s="36"/>
      <c r="F29" s="36"/>
      <c r="G29" s="36"/>
      <c r="H29" s="37"/>
      <c r="I29" s="4">
        <v>98</v>
      </c>
      <c r="J29" s="4">
        <v>90</v>
      </c>
      <c r="K29" s="4">
        <v>0</v>
      </c>
      <c r="L29" s="4">
        <v>0</v>
      </c>
      <c r="M29" s="4">
        <v>0</v>
      </c>
      <c r="N29" s="9">
        <f t="shared" si="0"/>
        <v>26.857142857142858</v>
      </c>
    </row>
    <row r="30" spans="1:17" x14ac:dyDescent="0.25">
      <c r="A30" s="6">
        <f t="shared" si="2"/>
        <v>23</v>
      </c>
      <c r="B30" s="6" t="s">
        <v>156</v>
      </c>
      <c r="C30" s="35" t="s">
        <v>157</v>
      </c>
      <c r="D30" s="36"/>
      <c r="E30" s="36"/>
      <c r="F30" s="36"/>
      <c r="G30" s="36"/>
      <c r="H30" s="37"/>
      <c r="I30" s="4">
        <v>96</v>
      </c>
      <c r="J30" s="4">
        <v>96</v>
      </c>
      <c r="K30" s="4">
        <v>0</v>
      </c>
      <c r="L30" s="4">
        <v>0</v>
      </c>
      <c r="M30" s="4">
        <v>0</v>
      </c>
      <c r="N30" s="9">
        <f t="shared" si="0"/>
        <v>27.428571428571427</v>
      </c>
    </row>
    <row r="31" spans="1:17" x14ac:dyDescent="0.25">
      <c r="A31" s="6">
        <f t="shared" si="2"/>
        <v>24</v>
      </c>
      <c r="B31" s="6" t="s">
        <v>158</v>
      </c>
      <c r="C31" s="25" t="s">
        <v>190</v>
      </c>
      <c r="D31" s="25"/>
      <c r="E31" s="25"/>
      <c r="F31" s="25"/>
      <c r="G31" s="25"/>
      <c r="H31" s="25"/>
      <c r="I31" s="4">
        <v>92</v>
      </c>
      <c r="J31" s="4">
        <v>92</v>
      </c>
      <c r="K31" s="4">
        <v>0</v>
      </c>
      <c r="L31" s="4">
        <v>0</v>
      </c>
      <c r="M31" s="4">
        <v>0</v>
      </c>
      <c r="N31" s="9">
        <f t="shared" si="0"/>
        <v>26.285714285714285</v>
      </c>
    </row>
    <row r="32" spans="1:17" x14ac:dyDescent="0.25">
      <c r="A32" s="6">
        <f t="shared" si="2"/>
        <v>25</v>
      </c>
      <c r="B32" s="6" t="s">
        <v>159</v>
      </c>
      <c r="C32" s="25" t="s">
        <v>160</v>
      </c>
      <c r="D32" s="25"/>
      <c r="E32" s="25"/>
      <c r="F32" s="25"/>
      <c r="G32" s="25"/>
      <c r="H32" s="25"/>
      <c r="I32" s="4">
        <v>93</v>
      </c>
      <c r="J32" s="4">
        <v>100</v>
      </c>
      <c r="K32" s="4">
        <v>0</v>
      </c>
      <c r="L32" s="4">
        <v>0</v>
      </c>
      <c r="M32" s="4">
        <v>0</v>
      </c>
      <c r="N32" s="9">
        <f t="shared" si="0"/>
        <v>27.571428571428573</v>
      </c>
    </row>
    <row r="33" spans="1:14" x14ac:dyDescent="0.25">
      <c r="A33" s="6">
        <f t="shared" si="2"/>
        <v>26</v>
      </c>
      <c r="B33" s="6" t="s">
        <v>161</v>
      </c>
      <c r="C33" s="25" t="s">
        <v>162</v>
      </c>
      <c r="D33" s="25"/>
      <c r="E33" s="25"/>
      <c r="F33" s="25"/>
      <c r="G33" s="25"/>
      <c r="H33" s="25"/>
      <c r="I33" s="4">
        <v>90</v>
      </c>
      <c r="J33" s="19">
        <v>70</v>
      </c>
      <c r="K33" s="4">
        <v>0</v>
      </c>
      <c r="L33" s="4">
        <v>0</v>
      </c>
      <c r="M33" s="4">
        <v>0</v>
      </c>
      <c r="N33" s="9">
        <f t="shared" si="0"/>
        <v>22.857142857142858</v>
      </c>
    </row>
    <row r="34" spans="1:14" x14ac:dyDescent="0.25">
      <c r="A34" s="6">
        <f t="shared" si="2"/>
        <v>27</v>
      </c>
      <c r="B34" s="6" t="s">
        <v>163</v>
      </c>
      <c r="C34" s="25" t="s">
        <v>164</v>
      </c>
      <c r="D34" s="25"/>
      <c r="E34" s="25"/>
      <c r="F34" s="25"/>
      <c r="G34" s="25"/>
      <c r="H34" s="25"/>
      <c r="I34" s="4">
        <v>98</v>
      </c>
      <c r="J34" s="4">
        <v>92</v>
      </c>
      <c r="K34" s="4">
        <v>0</v>
      </c>
      <c r="L34" s="4">
        <v>0</v>
      </c>
      <c r="M34" s="4">
        <v>0</v>
      </c>
      <c r="N34" s="9">
        <f t="shared" si="0"/>
        <v>27.142857142857142</v>
      </c>
    </row>
    <row r="35" spans="1:14" x14ac:dyDescent="0.25">
      <c r="A35" s="6">
        <f t="shared" si="2"/>
        <v>28</v>
      </c>
      <c r="B35" s="6" t="s">
        <v>165</v>
      </c>
      <c r="C35" s="25" t="s">
        <v>166</v>
      </c>
      <c r="D35" s="25"/>
      <c r="E35" s="25"/>
      <c r="F35" s="25"/>
      <c r="G35" s="25"/>
      <c r="H35" s="25"/>
      <c r="I35" s="4">
        <v>93</v>
      </c>
      <c r="J35" s="4">
        <v>98</v>
      </c>
      <c r="K35" s="4">
        <v>0</v>
      </c>
      <c r="L35" s="4">
        <v>0</v>
      </c>
      <c r="M35" s="4">
        <v>0</v>
      </c>
      <c r="N35" s="9">
        <f t="shared" si="0"/>
        <v>27.285714285714285</v>
      </c>
    </row>
    <row r="36" spans="1:14" x14ac:dyDescent="0.25">
      <c r="A36" s="6">
        <f t="shared" si="2"/>
        <v>29</v>
      </c>
      <c r="B36" s="6" t="s">
        <v>167</v>
      </c>
      <c r="C36" s="25" t="s">
        <v>168</v>
      </c>
      <c r="D36" s="25"/>
      <c r="E36" s="25"/>
      <c r="F36" s="25"/>
      <c r="G36" s="25"/>
      <c r="H36" s="25"/>
      <c r="I36" s="4">
        <v>90</v>
      </c>
      <c r="J36" s="4">
        <v>96</v>
      </c>
      <c r="K36" s="4">
        <v>0</v>
      </c>
      <c r="L36" s="4">
        <v>0</v>
      </c>
      <c r="M36" s="4">
        <v>0</v>
      </c>
      <c r="N36" s="9">
        <f t="shared" si="0"/>
        <v>26.571428571428573</v>
      </c>
    </row>
    <row r="37" spans="1:14" x14ac:dyDescent="0.25">
      <c r="A37" s="6">
        <f t="shared" si="2"/>
        <v>30</v>
      </c>
      <c r="B37" s="6" t="s">
        <v>28</v>
      </c>
      <c r="C37" s="25" t="s">
        <v>26</v>
      </c>
      <c r="D37" s="25"/>
      <c r="E37" s="25"/>
      <c r="F37" s="25"/>
      <c r="G37" s="25"/>
      <c r="H37" s="25"/>
      <c r="I37" s="18">
        <v>0</v>
      </c>
      <c r="J37" s="18">
        <v>0</v>
      </c>
      <c r="K37" s="4">
        <v>0</v>
      </c>
      <c r="L37" s="4">
        <v>0</v>
      </c>
      <c r="M37" s="4">
        <v>0</v>
      </c>
      <c r="N37" s="9">
        <f t="shared" si="0"/>
        <v>0</v>
      </c>
    </row>
    <row r="38" spans="1:14" x14ac:dyDescent="0.25">
      <c r="A38" s="6">
        <f t="shared" si="2"/>
        <v>31</v>
      </c>
      <c r="B38" s="6" t="s">
        <v>169</v>
      </c>
      <c r="C38" s="25" t="s">
        <v>170</v>
      </c>
      <c r="D38" s="25"/>
      <c r="E38" s="25"/>
      <c r="F38" s="25"/>
      <c r="G38" s="25"/>
      <c r="H38" s="25"/>
      <c r="I38" s="4">
        <v>88</v>
      </c>
      <c r="J38" s="4">
        <v>98</v>
      </c>
      <c r="K38" s="4">
        <v>0</v>
      </c>
      <c r="L38" s="4">
        <v>0</v>
      </c>
      <c r="M38" s="4">
        <v>0</v>
      </c>
      <c r="N38" s="9">
        <f t="shared" si="0"/>
        <v>26.571428571428573</v>
      </c>
    </row>
    <row r="39" spans="1:14" x14ac:dyDescent="0.25">
      <c r="A39" s="6">
        <f t="shared" si="2"/>
        <v>32</v>
      </c>
      <c r="B39" s="6" t="s">
        <v>171</v>
      </c>
      <c r="C39" s="25" t="s">
        <v>172</v>
      </c>
      <c r="D39" s="25"/>
      <c r="E39" s="25"/>
      <c r="F39" s="25"/>
      <c r="G39" s="25"/>
      <c r="H39" s="25"/>
      <c r="I39" s="4">
        <v>92</v>
      </c>
      <c r="J39" s="4">
        <v>98</v>
      </c>
      <c r="K39" s="4">
        <v>0</v>
      </c>
      <c r="L39" s="4">
        <v>0</v>
      </c>
      <c r="M39" s="4">
        <v>0</v>
      </c>
      <c r="N39" s="9">
        <f t="shared" si="0"/>
        <v>27.142857142857142</v>
      </c>
    </row>
    <row r="40" spans="1:14" x14ac:dyDescent="0.25">
      <c r="A40" s="6">
        <f t="shared" si="2"/>
        <v>33</v>
      </c>
      <c r="B40" s="6" t="s">
        <v>173</v>
      </c>
      <c r="C40" s="25" t="s">
        <v>174</v>
      </c>
      <c r="D40" s="25"/>
      <c r="E40" s="25"/>
      <c r="F40" s="25"/>
      <c r="G40" s="25"/>
      <c r="H40" s="25"/>
      <c r="I40" s="4">
        <v>98</v>
      </c>
      <c r="J40" s="4">
        <v>90</v>
      </c>
      <c r="K40" s="4">
        <v>0</v>
      </c>
      <c r="L40" s="4">
        <v>0</v>
      </c>
      <c r="M40" s="4">
        <v>0</v>
      </c>
      <c r="N40" s="9">
        <f t="shared" si="0"/>
        <v>26.857142857142858</v>
      </c>
    </row>
    <row r="41" spans="1:14" x14ac:dyDescent="0.25">
      <c r="A41" s="6">
        <f t="shared" si="2"/>
        <v>34</v>
      </c>
      <c r="B41" s="6" t="s">
        <v>175</v>
      </c>
      <c r="C41" s="25" t="s">
        <v>176</v>
      </c>
      <c r="D41" s="25"/>
      <c r="E41" s="25"/>
      <c r="F41" s="25"/>
      <c r="G41" s="25"/>
      <c r="H41" s="25"/>
      <c r="I41" s="4">
        <v>95</v>
      </c>
      <c r="J41" s="4">
        <v>98</v>
      </c>
      <c r="K41" s="4">
        <v>0</v>
      </c>
      <c r="L41" s="4">
        <v>0</v>
      </c>
      <c r="M41" s="4">
        <v>0</v>
      </c>
      <c r="N41" s="9">
        <f t="shared" si="0"/>
        <v>27.571428571428573</v>
      </c>
    </row>
    <row r="42" spans="1:14" x14ac:dyDescent="0.25">
      <c r="A42" s="6">
        <f t="shared" si="2"/>
        <v>35</v>
      </c>
      <c r="B42" s="6" t="s">
        <v>177</v>
      </c>
      <c r="C42" s="25" t="s">
        <v>178</v>
      </c>
      <c r="D42" s="25"/>
      <c r="E42" s="25"/>
      <c r="F42" s="25"/>
      <c r="G42" s="25"/>
      <c r="H42" s="25"/>
      <c r="I42" s="4">
        <v>98</v>
      </c>
      <c r="J42" s="19">
        <v>80</v>
      </c>
      <c r="K42" s="4">
        <v>0</v>
      </c>
      <c r="L42" s="4">
        <v>0</v>
      </c>
      <c r="M42" s="4">
        <v>0</v>
      </c>
      <c r="N42" s="9">
        <f t="shared" si="0"/>
        <v>25.428571428571427</v>
      </c>
    </row>
    <row r="43" spans="1:14" x14ac:dyDescent="0.25">
      <c r="A43" s="6">
        <f t="shared" si="2"/>
        <v>36</v>
      </c>
      <c r="B43" s="6" t="s">
        <v>179</v>
      </c>
      <c r="C43" s="25" t="s">
        <v>180</v>
      </c>
      <c r="D43" s="25"/>
      <c r="E43" s="25"/>
      <c r="F43" s="25"/>
      <c r="G43" s="25"/>
      <c r="H43" s="25"/>
      <c r="I43" s="4">
        <v>95</v>
      </c>
      <c r="J43" s="4">
        <v>98</v>
      </c>
      <c r="K43" s="4">
        <v>0</v>
      </c>
      <c r="L43" s="4">
        <v>0</v>
      </c>
      <c r="M43" s="4">
        <v>0</v>
      </c>
      <c r="N43" s="9">
        <f t="shared" si="0"/>
        <v>27.571428571428573</v>
      </c>
    </row>
    <row r="44" spans="1:14" x14ac:dyDescent="0.25">
      <c r="A44" s="6">
        <f t="shared" si="2"/>
        <v>37</v>
      </c>
      <c r="B44" s="6" t="s">
        <v>181</v>
      </c>
      <c r="C44" s="25" t="s">
        <v>182</v>
      </c>
      <c r="D44" s="25"/>
      <c r="E44" s="25"/>
      <c r="F44" s="25"/>
      <c r="G44" s="25"/>
      <c r="H44" s="25"/>
      <c r="I44" s="4">
        <v>100</v>
      </c>
      <c r="J44" s="4">
        <v>98</v>
      </c>
      <c r="K44" s="4">
        <v>0</v>
      </c>
      <c r="L44" s="4">
        <v>0</v>
      </c>
      <c r="M44" s="4">
        <v>0</v>
      </c>
      <c r="N44" s="9">
        <f t="shared" si="0"/>
        <v>28.285714285714285</v>
      </c>
    </row>
    <row r="45" spans="1:14" x14ac:dyDescent="0.25">
      <c r="A45" s="6">
        <f t="shared" si="2"/>
        <v>38</v>
      </c>
      <c r="B45" s="6" t="s">
        <v>183</v>
      </c>
      <c r="C45" s="25" t="s">
        <v>184</v>
      </c>
      <c r="D45" s="25"/>
      <c r="E45" s="25"/>
      <c r="F45" s="25"/>
      <c r="G45" s="25"/>
      <c r="H45" s="25"/>
      <c r="I45" s="4">
        <v>88</v>
      </c>
      <c r="J45" s="4">
        <v>85</v>
      </c>
      <c r="K45" s="4">
        <v>0</v>
      </c>
      <c r="L45" s="4">
        <v>0</v>
      </c>
      <c r="M45" s="4">
        <v>0</v>
      </c>
      <c r="N45" s="9">
        <f t="shared" si="0"/>
        <v>24.714285714285715</v>
      </c>
    </row>
    <row r="46" spans="1:14" x14ac:dyDescent="0.25">
      <c r="B46" s="20"/>
      <c r="C46" s="20"/>
      <c r="D46" s="1"/>
      <c r="G46" s="38" t="s">
        <v>17</v>
      </c>
      <c r="H46" s="39"/>
      <c r="I46" s="10">
        <f t="shared" ref="I46:N46" si="3">COUNTIF(I8:I45,"&gt;=70")</f>
        <v>34</v>
      </c>
      <c r="J46" s="10">
        <f t="shared" si="3"/>
        <v>34</v>
      </c>
      <c r="K46" s="10">
        <f t="shared" si="3"/>
        <v>0</v>
      </c>
      <c r="L46" s="10">
        <f t="shared" si="3"/>
        <v>0</v>
      </c>
      <c r="M46" s="10">
        <f t="shared" si="3"/>
        <v>0</v>
      </c>
      <c r="N46" s="14">
        <f t="shared" si="3"/>
        <v>0</v>
      </c>
    </row>
    <row r="47" spans="1:14" x14ac:dyDescent="0.25">
      <c r="B47" s="20"/>
      <c r="C47" s="20"/>
      <c r="D47" s="7"/>
      <c r="G47" s="38" t="s">
        <v>18</v>
      </c>
      <c r="H47" s="39"/>
      <c r="I47" s="11">
        <f>COUNTIF(I8:I45,"&lt;70")</f>
        <v>4</v>
      </c>
      <c r="J47" s="11">
        <f t="shared" ref="J47:N47" si="4">COUNTIF(J8:J45,"&lt;70")</f>
        <v>4</v>
      </c>
      <c r="K47" s="11">
        <f t="shared" si="4"/>
        <v>38</v>
      </c>
      <c r="L47" s="11">
        <f t="shared" si="4"/>
        <v>38</v>
      </c>
      <c r="M47" s="11">
        <f t="shared" si="4"/>
        <v>38</v>
      </c>
      <c r="N47" s="11">
        <f t="shared" si="4"/>
        <v>38</v>
      </c>
    </row>
    <row r="48" spans="1:14" x14ac:dyDescent="0.25">
      <c r="B48" s="20"/>
      <c r="C48" s="20"/>
      <c r="D48" s="20"/>
      <c r="G48" s="24" t="s">
        <v>19</v>
      </c>
      <c r="H48" s="24"/>
      <c r="I48" s="11">
        <f t="shared" ref="I48:N48" si="5">COUNT(I8:I45)</f>
        <v>38</v>
      </c>
      <c r="J48" s="11">
        <f t="shared" si="5"/>
        <v>38</v>
      </c>
      <c r="K48" s="11">
        <f t="shared" si="5"/>
        <v>38</v>
      </c>
      <c r="L48" s="11">
        <f t="shared" si="5"/>
        <v>38</v>
      </c>
      <c r="M48" s="11">
        <f t="shared" si="5"/>
        <v>38</v>
      </c>
      <c r="N48" s="11">
        <f t="shared" si="5"/>
        <v>38</v>
      </c>
    </row>
    <row r="49" spans="2:15" x14ac:dyDescent="0.25">
      <c r="B49" s="20"/>
      <c r="C49" s="20"/>
      <c r="D49" s="1"/>
      <c r="G49" s="21" t="s">
        <v>14</v>
      </c>
      <c r="H49" s="21"/>
      <c r="I49" s="15">
        <f>(I46/I48)</f>
        <v>0.89473684210526316</v>
      </c>
      <c r="J49" s="13">
        <f>J46/J48</f>
        <v>0.89473684210526316</v>
      </c>
      <c r="K49" s="13">
        <f t="shared" ref="K49:N49" si="6">K46/K48</f>
        <v>0</v>
      </c>
      <c r="L49" s="13">
        <f t="shared" si="6"/>
        <v>0</v>
      </c>
      <c r="M49" s="13">
        <f t="shared" si="6"/>
        <v>0</v>
      </c>
      <c r="N49" s="13">
        <f t="shared" si="6"/>
        <v>0</v>
      </c>
    </row>
    <row r="50" spans="2:15" x14ac:dyDescent="0.25">
      <c r="B50" s="20"/>
      <c r="C50" s="20"/>
      <c r="D50" s="1"/>
      <c r="G50" s="21" t="s">
        <v>15</v>
      </c>
      <c r="H50" s="21"/>
      <c r="I50" s="15">
        <f>(I47/I48)</f>
        <v>0.10526315789473684</v>
      </c>
      <c r="J50" s="12">
        <f>J47/J48</f>
        <v>0.10526315789473684</v>
      </c>
      <c r="K50" s="13">
        <f>K47/K48</f>
        <v>1</v>
      </c>
      <c r="L50" s="13">
        <f t="shared" ref="L50:N50" si="7">L47/L48</f>
        <v>1</v>
      </c>
      <c r="M50" s="13">
        <f t="shared" si="7"/>
        <v>1</v>
      </c>
      <c r="N50" s="13">
        <f t="shared" si="7"/>
        <v>1</v>
      </c>
    </row>
    <row r="51" spans="2:15" x14ac:dyDescent="0.25">
      <c r="B51" s="20"/>
      <c r="C51" s="20"/>
      <c r="D51" s="7"/>
    </row>
    <row r="52" spans="2:15" x14ac:dyDescent="0.25">
      <c r="B52" s="1"/>
      <c r="C52" s="1"/>
      <c r="D52" s="7"/>
    </row>
    <row r="53" spans="2:15" x14ac:dyDescent="0.25">
      <c r="I53" s="22"/>
      <c r="J53" s="22"/>
      <c r="K53" s="22"/>
      <c r="L53" s="22"/>
      <c r="M53" s="22"/>
      <c r="N53" s="22"/>
      <c r="O53" s="22"/>
    </row>
    <row r="54" spans="2:15" x14ac:dyDescent="0.25">
      <c r="I54" s="23" t="s">
        <v>16</v>
      </c>
      <c r="J54" s="23"/>
      <c r="K54" s="23"/>
      <c r="L54" s="23"/>
      <c r="M54" s="23"/>
      <c r="N54" s="23"/>
      <c r="O54" s="23"/>
    </row>
  </sheetData>
  <mergeCells count="62">
    <mergeCell ref="C29:H29"/>
    <mergeCell ref="C3:G3"/>
    <mergeCell ref="C4:G4"/>
    <mergeCell ref="C6:G6"/>
    <mergeCell ref="C5:G5"/>
    <mergeCell ref="C24:H24"/>
    <mergeCell ref="C25:H25"/>
    <mergeCell ref="C26:H26"/>
    <mergeCell ref="C27:H27"/>
    <mergeCell ref="C28:H28"/>
    <mergeCell ref="C19:H19"/>
    <mergeCell ref="C20:H20"/>
    <mergeCell ref="C21:H21"/>
    <mergeCell ref="C22:H22"/>
    <mergeCell ref="C23:H23"/>
    <mergeCell ref="C12:H12"/>
    <mergeCell ref="A1:O1"/>
    <mergeCell ref="B2:O2"/>
    <mergeCell ref="I3:J3"/>
    <mergeCell ref="M3:N3"/>
    <mergeCell ref="H5:I5"/>
    <mergeCell ref="J5:O5"/>
    <mergeCell ref="C7:H7"/>
    <mergeCell ref="C8:H8"/>
    <mergeCell ref="C9:H9"/>
    <mergeCell ref="C10:H10"/>
    <mergeCell ref="C11:H11"/>
    <mergeCell ref="C39:H39"/>
    <mergeCell ref="C13:H13"/>
    <mergeCell ref="C14:H14"/>
    <mergeCell ref="C15:H15"/>
    <mergeCell ref="C31:H31"/>
    <mergeCell ref="C32:H32"/>
    <mergeCell ref="C33:H33"/>
    <mergeCell ref="C34:H34"/>
    <mergeCell ref="C35:H35"/>
    <mergeCell ref="C36:H36"/>
    <mergeCell ref="C37:H37"/>
    <mergeCell ref="C38:H38"/>
    <mergeCell ref="C30:H30"/>
    <mergeCell ref="C16:H16"/>
    <mergeCell ref="C17:H17"/>
    <mergeCell ref="C18:H18"/>
    <mergeCell ref="C40:H40"/>
    <mergeCell ref="C41:H41"/>
    <mergeCell ref="C42:H42"/>
    <mergeCell ref="C43:H43"/>
    <mergeCell ref="C44:H44"/>
    <mergeCell ref="C45:H45"/>
    <mergeCell ref="B46:C46"/>
    <mergeCell ref="G46:H46"/>
    <mergeCell ref="B47:C47"/>
    <mergeCell ref="G47:H47"/>
    <mergeCell ref="B51:C51"/>
    <mergeCell ref="I53:O53"/>
    <mergeCell ref="I54:O54"/>
    <mergeCell ref="B48:D48"/>
    <mergeCell ref="G48:H48"/>
    <mergeCell ref="B49:C49"/>
    <mergeCell ref="G49:H49"/>
    <mergeCell ref="B50:C50"/>
    <mergeCell ref="G50:H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DESARROLLO SUSTENTABLE </vt:lpstr>
      <vt:lpstr>FUNDAMENTOS QUIMICA </vt:lpstr>
      <vt:lpstr>QUIMICA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KARINA</cp:lastModifiedBy>
  <cp:lastPrinted>2023-03-21T15:13:53Z</cp:lastPrinted>
  <dcterms:created xsi:type="dcterms:W3CDTF">2023-03-14T19:16:59Z</dcterms:created>
  <dcterms:modified xsi:type="dcterms:W3CDTF">2024-11-05T16:18:00Z</dcterms:modified>
</cp:coreProperties>
</file>