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75811F0E-0D89-4E23-B618-EF7AD00419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5" l="1"/>
  <c r="J16" i="25" s="1"/>
  <c r="H16" i="25"/>
  <c r="I15" i="25"/>
  <c r="J15" i="25" s="1"/>
  <c r="H15" i="25"/>
  <c r="I17" i="25"/>
  <c r="J17" i="25" s="1"/>
  <c r="H17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<sst xmlns="http://schemas.openxmlformats.org/spreadsheetml/2006/main" count="180" uniqueCount="50">
  <si>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</si>
  <si>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</si>
  <si>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</si>
  <si>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</si>
  <si>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</si>
  <si>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</si>
  <si>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</si>
  <si>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</si>
  <si>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</si>
  <si>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</si>
  <si>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</si>
  <si>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</si>
  <si>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</si>
  <si>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</si>
  <si>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</si>
  <si>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</si>
  <si>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</si>
  <si>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</si>
  <si>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</si>
  <si>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</si>
  <si>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</si>
  <si>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</si>
  <si>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</si>
  <si>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</si>
  <si>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</si>
  <si>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</si>
  <si>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</si>
  <si>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</si>
  <si>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</si>
  <si>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</si>
  <si>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</si>
  <si>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</si>
  <si>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</si>
  <si>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</si>
  <si>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T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</si>
  <si>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</si>
  <si>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</si>
  <si>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</si>
  <si>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</si>
  <si>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</si>
  <si>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EN AMBIENTAL </t>
  </si>
  <si>
    <t xml:space="preserve">M.C JESSICA ALEJANDRA REYES LARIOS </t>
  </si>
  <si>
    <t>M.C JESSICA ALEJANDRA REYES LARIOS</t>
  </si>
  <si>
    <t>IND</t>
  </si>
  <si>
    <t xml:space="preserve">FUNDAMENTOS DE QUIMICA </t>
  </si>
  <si>
    <t>306A</t>
  </si>
  <si>
    <t>107C</t>
  </si>
  <si>
    <t>101A</t>
  </si>
  <si>
    <t>IGEM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</si>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</sst>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4" zoomScale="80" zoomScaleNormal="8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49</v>
      </c>
      <c r="M8" s="30"/>
      <c r="N8" s="30"/>
    </row>
    <row r="10" spans="1:17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37</v>
      </c>
      <c r="B14" s="9">
        <v>2</v>
      </c>
      <c r="C14" s="9" t="s">
        <v>45</v>
      </c>
      <c r="D14" s="9" t="s">
        <v>38</v>
      </c>
      <c r="E14" s="9">
        <v>25</v>
      </c>
      <c r="F14" s="9">
        <v>23</v>
      </c>
      <c r="G14" s="9">
        <v>0</v>
      </c>
      <c r="H14" s="10">
        <v>0.92</v>
      </c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0.72</v>
      </c>
      <c r="P14" s="11">
        <v>32</v>
      </c>
    </row>
    <row r="15" spans="1:17" s="11" customFormat="1" x14ac:dyDescent="0.2">
      <c r="A15" s="8" t="s">
        <v>44</v>
      </c>
      <c r="B15" s="9">
        <v>2</v>
      </c>
      <c r="C15" s="9" t="s">
        <v>46</v>
      </c>
      <c r="D15" s="9" t="s">
        <v>48</v>
      </c>
      <c r="E15" s="9">
        <v>19</v>
      </c>
      <c r="F15" s="9">
        <v>17</v>
      </c>
      <c r="G15" s="9"/>
      <c r="H15" s="10">
        <v>0.89</v>
      </c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7" s="11" customFormat="1" x14ac:dyDescent="0.2">
      <c r="A16" s="8" t="s">
        <v>39</v>
      </c>
      <c r="B16" s="9">
        <v>2</v>
      </c>
      <c r="C16" s="9" t="s">
        <v>47</v>
      </c>
      <c r="D16" s="9" t="s">
        <v>43</v>
      </c>
      <c r="E16" s="9">
        <v>38</v>
      </c>
      <c r="F16" s="9">
        <v>34</v>
      </c>
      <c r="G16" s="9"/>
      <c r="H16" s="10">
        <v>0.89</v>
      </c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0.73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74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77.666666666666671</v>
      </c>
      <c r="N28" s="19">
        <f>AVERAGE(N14:N27)</f>
        <v>0.7466666666666667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31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zoomScale="71" zoomScaleNormal="71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34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>
        <v>18</v>
      </c>
      <c r="G14" s="9">
        <v>1</v>
      </c>
      <c r="H14" s="10">
        <f>(F14+G14)/E14</f>
        <v>0.76</v>
      </c>
      <c r="I14" s="9">
        <f t="shared" ref="I14:I27" si="0">(E14-SUM(F14:G14))-K14</f>
        <v>5</v>
      </c>
      <c r="J14" s="10">
        <f t="shared" ref="J14:J27" si="1">I14/E14</f>
        <v>0.2</v>
      </c>
      <c r="K14" s="9">
        <v>1</v>
      </c>
      <c r="L14" s="10">
        <f t="shared" ref="L14:L27" si="2">K14/E14</f>
        <v>0.04</v>
      </c>
      <c r="M14" s="9">
        <v>80</v>
      </c>
      <c r="N14" s="15">
        <v>0.89</v>
      </c>
    </row>
    <row r="15" spans="1:14" s="11" customFormat="1" x14ac:dyDescent="0.2">
      <c r="A15" s="9" t="str">
        <f>'1'!A15</f>
        <v xml:space="preserve">FUNDAMENTOS DE QUIMICA </v>
      </c>
      <c r="B15" s="9" t="s">
        <v>34</v>
      </c>
      <c r="C15" s="9" t="str">
        <f>'1'!C15</f>
        <v>107C</v>
      </c>
      <c r="D15" s="9" t="str">
        <f>'1'!D15</f>
        <v>IGEM</v>
      </c>
      <c r="E15" s="9">
        <f>'1'!E15</f>
        <v>19</v>
      </c>
      <c r="F15" s="9">
        <v>15</v>
      </c>
      <c r="G15" s="9">
        <v>0</v>
      </c>
      <c r="H15" s="10">
        <f t="shared" ref="H15:H17" si="3">(F15+G15)/E15</f>
        <v>0.78947368421052633</v>
      </c>
      <c r="I15" s="9">
        <f t="shared" si="0"/>
        <v>4</v>
      </c>
      <c r="J15" s="10">
        <f t="shared" si="1"/>
        <v>0.21052631578947367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QUIMICA</v>
      </c>
      <c r="B16" s="9" t="s">
        <v>34</v>
      </c>
      <c r="C16" s="9" t="str">
        <f>'1'!C16</f>
        <v>101A</v>
      </c>
      <c r="D16" s="9" t="str">
        <f>'1'!D16</f>
        <v>IND</v>
      </c>
      <c r="E16" s="9">
        <f>'1'!E16</f>
        <v>38</v>
      </c>
      <c r="F16" s="9">
        <v>35</v>
      </c>
      <c r="G16" s="9">
        <v>0</v>
      </c>
      <c r="H16" s="10">
        <f t="shared" si="3"/>
        <v>0.92105263157894735</v>
      </c>
      <c r="I16" s="9">
        <f t="shared" si="0"/>
        <v>3</v>
      </c>
      <c r="J16" s="10">
        <f t="shared" si="1"/>
        <v>7.8947368421052627E-2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34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82</v>
      </c>
      <c r="F27" s="17">
        <f>SUM(F14:F26)</f>
        <v>88</v>
      </c>
      <c r="G27" s="17">
        <f>SUM(G14:G26)</f>
        <v>4</v>
      </c>
      <c r="H27" s="18">
        <f>SUM(F27:G27)/E27</f>
        <v>1.1219512195121952</v>
      </c>
      <c r="I27" s="17">
        <f t="shared" si="0"/>
        <v>-11</v>
      </c>
      <c r="J27" s="18">
        <f t="shared" si="1"/>
        <v>-0.13414634146341464</v>
      </c>
      <c r="K27" s="17">
        <f>SUM(K14:K26)</f>
        <v>1</v>
      </c>
      <c r="L27" s="18">
        <f t="shared" si="2"/>
        <v>1.2195121951219513E-2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 xml:space="preserve">M.E JOSE DEL CARMEN LARA MARQUEZ </v>
      </c>
      <c r="C36" s="24"/>
      <c r="D36" s="24"/>
      <c r="E36" s="13"/>
      <c r="F36" s="13"/>
      <c r="G36" s="24" t="s">
        <v>42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2024-10-29T05:53:12Z</dcterms:modified>
  <cp:category/>
  <cp:contentStatus/>
</cp:coreProperties>
</file>