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workbook.xml" ContentType="application/vnd.openxmlformats-officedocument.spreadsheetml.sheet.main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externalReferences>
    <externalReference r:id="rId8"/>
  </externalReference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'3'!$A$1:$N$36</definedName>
    <definedName function="false" hidden="false" localSheetId="3" name="_xlnm.Print_Area" vbProcedure="false">'4'!$A$1:$N$35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<sst xmlns="http://schemas.openxmlformats.org/spreadsheetml/2006/main" count="201" uniqueCount="52">
  <si>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</si>
  <si>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</si>
  <si>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</si>
  <si>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</si>
  <si>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</si>
  <si>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</si>
  <si>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</si>
  <si>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</si>
  <si>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</si>
  <si>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</si>
  <si>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</si>
  <si>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</si>
  <si>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</si>
  <si>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</si>
  <si>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</si>
  <si>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</si>
  <si>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</si>
  <si>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</si>
  <si>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</si>
  <si>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</si>
  <si>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</si>
  <si>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</si>
  <si>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</si>
  <si>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</si>
  <si>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</si>
  <si>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</si>
  <si>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</si>
  <si>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</si>
  <si>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</si>
  <si>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</si>
  <si>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</si>
  <si>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</si>
  <si>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</si>
  <si>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</si>
  <si>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S/E</t>
  </si>
  <si>
    <t xml:space="preserve">105B</t>
  </si>
  <si>
    <t xml:space="preserve">LADM</t>
  </si>
  <si>
    <t xml:space="preserve">TALLER DE ÉTICA</t>
  </si>
  <si>
    <t xml:space="preserve">111-B</t>
  </si>
  <si>
    <t xml:space="preserve">IMEC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</si>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</sst>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631800</xdr:colOff>
      <xdr:row>0</xdr:row>
      <xdr:rowOff>753480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5936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676440</xdr:colOff>
      <xdr:row>0</xdr:row>
      <xdr:rowOff>730800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5936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676440</xdr:colOff>
      <xdr:row>0</xdr:row>
      <xdr:rowOff>764640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5936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665280</xdr:colOff>
      <xdr:row>0</xdr:row>
      <xdr:rowOff>742320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5936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665280</xdr:colOff>
      <xdr:row>0</xdr:row>
      <xdr:rowOff>719640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5936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Descargas/182%202DO%20REPORTE%20PARCIAL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TÓPICOS DE BASE DE DATOS</v>
          </cell>
        </row>
        <row r="14">
          <cell r="C14" t="str">
            <v>710A</v>
          </cell>
          <cell r="D14" t="str">
            <v>IINF</v>
          </cell>
          <cell r="E14">
            <v>22</v>
          </cell>
        </row>
        <row r="15">
          <cell r="A15" t="str">
            <v>INTERCONECTIVIDAD DE REDES</v>
          </cell>
        </row>
        <row r="15">
          <cell r="C15" t="str">
            <v>510A</v>
          </cell>
          <cell r="D15" t="str">
            <v>IINF</v>
          </cell>
          <cell r="E15">
            <v>17</v>
          </cell>
        </row>
        <row r="16">
          <cell r="A16" t="str">
            <v>INFORMÁTICA PARA LA ADMINISTRACIÓN</v>
          </cell>
        </row>
        <row r="16">
          <cell r="C16" t="str">
            <v>105B</v>
          </cell>
          <cell r="D16" t="str">
            <v>LADM</v>
          </cell>
        </row>
        <row r="17">
          <cell r="A17" t="str">
            <v>TALLER DE ÉTICA</v>
          </cell>
        </row>
        <row r="17">
          <cell r="C17" t="str">
            <v>111-B</v>
          </cell>
          <cell r="D17" t="str">
            <v>IMEC</v>
          </cell>
          <cell r="E17">
            <v>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A15" activeCellId="0" sqref="A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22</v>
      </c>
      <c r="F14" s="20" t="n">
        <v>17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0.77</v>
      </c>
    </row>
    <row r="15" customFormat="false" ht="12.7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0.76</v>
      </c>
    </row>
    <row r="16" customFormat="fals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41</v>
      </c>
      <c r="F16" s="20" t="n">
        <v>0</v>
      </c>
      <c r="G16" s="20"/>
      <c r="H16" s="21"/>
      <c r="I16" s="20" t="n">
        <f aca="false">(E16-SUM(F16:G16))-K16</f>
        <v>41</v>
      </c>
      <c r="J16" s="21"/>
      <c r="K16" s="20" t="n">
        <v>0</v>
      </c>
      <c r="L16" s="21" t="n">
        <f aca="false">K16/E16</f>
        <v>0</v>
      </c>
      <c r="M16" s="20"/>
      <c r="N16" s="22"/>
    </row>
    <row r="17" customFormat="false" ht="12.75" hidden="false" customHeight="false" outlineLevel="0" collapsed="false">
      <c r="A17" s="19" t="s">
        <v>37</v>
      </c>
      <c r="B17" s="20" t="s">
        <v>34</v>
      </c>
      <c r="C17" s="20" t="s">
        <v>38</v>
      </c>
      <c r="D17" s="20" t="s">
        <v>39</v>
      </c>
      <c r="E17" s="20" t="n">
        <v>24</v>
      </c>
      <c r="F17" s="20" t="n">
        <v>0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/>
      <c r="N17" s="22"/>
    </row>
    <row r="18" customFormat="fals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34</v>
      </c>
      <c r="G27" s="24" t="n">
        <f aca="false">SUM(G14:G26)</f>
        <v>0</v>
      </c>
      <c r="H27" s="25"/>
      <c r="I27" s="24" t="n">
        <f aca="false">(E27-SUM(F27:G27))-K27</f>
        <v>70</v>
      </c>
      <c r="J27" s="25"/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80</v>
      </c>
      <c r="N27" s="26" t="n">
        <f aca="false">AVERAGE(N14:N26)</f>
        <v>0.765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5" activeCellId="0" sqref="A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6.95" hidden="false" customHeight="true" outlineLevel="0" collapsed="false">
      <c r="A14" s="36" t="str">
        <f aca="false">'[1]1'!A14</f>
        <v>TÓPICOS DE BASE DE DATOS</v>
      </c>
      <c r="B14" s="20" t="s">
        <v>46</v>
      </c>
      <c r="C14" s="20" t="str">
        <f aca="false">'[1]1'!C14</f>
        <v>710A</v>
      </c>
      <c r="D14" s="20" t="str">
        <f aca="false">'[1]1'!D14</f>
        <v>IINF</v>
      </c>
      <c r="E14" s="20" t="n">
        <f aca="false">'[1]1'!E14</f>
        <v>22</v>
      </c>
      <c r="F14" s="20" t="n">
        <v>22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99</v>
      </c>
      <c r="N14" s="22" t="n">
        <v>0.95</v>
      </c>
    </row>
    <row r="15" customFormat="false" ht="26.4" hidden="false" customHeight="true" outlineLevel="0" collapsed="false">
      <c r="A15" s="36" t="str">
        <f aca="false">'[1]1'!A15</f>
        <v>INTERCONECTIVIDAD DE REDES</v>
      </c>
      <c r="B15" s="20" t="s">
        <v>46</v>
      </c>
      <c r="C15" s="20" t="str">
        <f aca="false">'[1]1'!C15</f>
        <v>510A</v>
      </c>
      <c r="D15" s="20" t="str">
        <f aca="false">'[1]1'!D15</f>
        <v>IINF</v>
      </c>
      <c r="E15" s="20" t="n">
        <f aca="false">'[1]1'!E15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97</v>
      </c>
      <c r="N15" s="22" t="n">
        <v>0.65</v>
      </c>
    </row>
    <row r="16" customFormat="false" ht="21.2" hidden="false" customHeight="true" outlineLevel="0" collapsed="false">
      <c r="A16" s="36" t="str">
        <f aca="false">'[1]1'!A16</f>
        <v>INFORMÁTICA PARA LA ADMINISTRACIÓN</v>
      </c>
      <c r="B16" s="20" t="s">
        <v>25</v>
      </c>
      <c r="C16" s="20" t="str">
        <f aca="false">'[1]1'!C16</f>
        <v>105B</v>
      </c>
      <c r="D16" s="20" t="str">
        <f aca="false">'[1]1'!D16</f>
        <v>LADM</v>
      </c>
      <c r="E16" s="20" t="n">
        <v>41</v>
      </c>
      <c r="F16" s="20" t="n">
        <v>31</v>
      </c>
      <c r="G16" s="20"/>
      <c r="H16" s="21"/>
      <c r="I16" s="20" t="n">
        <v>10</v>
      </c>
      <c r="J16" s="21"/>
      <c r="K16" s="20" t="n">
        <v>0</v>
      </c>
      <c r="L16" s="21" t="n">
        <v>0</v>
      </c>
      <c r="M16" s="20" t="n">
        <v>66</v>
      </c>
      <c r="N16" s="22" t="n">
        <v>0.76</v>
      </c>
    </row>
    <row r="17" customFormat="false" ht="26.4" hidden="false" customHeight="true" outlineLevel="0" collapsed="false">
      <c r="A17" s="36" t="str">
        <f aca="false">'[1]1'!A17</f>
        <v>TALLER DE ÉTICA</v>
      </c>
      <c r="B17" s="20" t="s">
        <v>25</v>
      </c>
      <c r="C17" s="20" t="str">
        <f aca="false">'[1]1'!C17</f>
        <v>111-B</v>
      </c>
      <c r="D17" s="20" t="str">
        <f aca="false">'[1]1'!D17</f>
        <v>IMEC</v>
      </c>
      <c r="E17" s="20" t="n">
        <f aca="false">'[1]1'!E17</f>
        <v>24</v>
      </c>
      <c r="F17" s="20" t="n">
        <v>23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86</v>
      </c>
      <c r="N17" s="22" t="n">
        <v>0.83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93</v>
      </c>
      <c r="G27" s="24" t="n">
        <f aca="false">SUM(G14:G26)</f>
        <v>0</v>
      </c>
      <c r="H27" s="25" t="n">
        <f aca="false">SUM(F27:G27)/E27</f>
        <v>0.894230769230769</v>
      </c>
      <c r="I27" s="24" t="n">
        <f aca="false">(E27-SUM(F27:G27))-K27</f>
        <v>11</v>
      </c>
      <c r="J27" s="25" t="n">
        <f aca="false">I27/E27</f>
        <v>0.105769230769231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87</v>
      </c>
      <c r="N27" s="26" t="n">
        <f aca="false">AVERAGE(N14:N26)</f>
        <v>0.7975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9.1" hidden="false" customHeight="true" outlineLevel="0" collapsed="false">
      <c r="A14" s="36" t="str">
        <f aca="false">'1'!A14</f>
        <v>TÓPICOS DE BASE DE DATOS</v>
      </c>
      <c r="B14" s="20" t="s">
        <v>47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21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91</v>
      </c>
      <c r="N14" s="22" t="n">
        <v>0.86</v>
      </c>
    </row>
    <row r="15" customFormat="false" ht="12.8" hidden="false" customHeight="false" outlineLevel="0" collapsed="false">
      <c r="A15" s="36" t="str">
        <f aca="false">'1'!A15</f>
        <v>INTERCONECTIVIDAD DE REDES</v>
      </c>
      <c r="B15" s="20" t="s">
        <v>47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93</v>
      </c>
      <c r="N15" s="22" t="n">
        <v>0.94</v>
      </c>
    </row>
    <row r="16" customFormat="false" ht="12.8" hidden="false" customHeight="false" outlineLevel="0" collapsed="false">
      <c r="A16" s="36" t="str">
        <f aca="false">'1'!A16</f>
        <v>INFORMÁTICA PARA LA ADMINISTRACIÓN</v>
      </c>
      <c r="B16" s="20" t="s">
        <v>46</v>
      </c>
      <c r="C16" s="20" t="str">
        <f aca="false">'1'!C16</f>
        <v>105B</v>
      </c>
      <c r="D16" s="20" t="str">
        <f aca="false">'1'!D16</f>
        <v>LADM</v>
      </c>
      <c r="E16" s="20" t="n">
        <v>41</v>
      </c>
      <c r="F16" s="20" t="n">
        <v>30</v>
      </c>
      <c r="G16" s="20"/>
      <c r="H16" s="21"/>
      <c r="I16" s="20" t="n">
        <v>11</v>
      </c>
      <c r="J16" s="21"/>
      <c r="K16" s="20" t="n">
        <v>0</v>
      </c>
      <c r="L16" s="21" t="n">
        <v>0</v>
      </c>
      <c r="M16" s="20" t="n">
        <v>66</v>
      </c>
      <c r="N16" s="22" t="n">
        <v>0.73</v>
      </c>
    </row>
    <row r="17" customFormat="false" ht="12.8" hidden="false" customHeight="false" outlineLevel="0" collapsed="false">
      <c r="A17" s="36" t="str">
        <f aca="false">'1'!A17</f>
        <v>TALLER DE ÉTICA</v>
      </c>
      <c r="B17" s="20" t="s">
        <v>46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15</v>
      </c>
      <c r="G17" s="20"/>
      <c r="H17" s="21"/>
      <c r="I17" s="20" t="n">
        <v>9</v>
      </c>
      <c r="J17" s="21"/>
      <c r="K17" s="20" t="n">
        <v>0</v>
      </c>
      <c r="L17" s="21" t="n">
        <v>0</v>
      </c>
      <c r="M17" s="20" t="n">
        <v>58</v>
      </c>
      <c r="N17" s="22" t="n">
        <v>0.63</v>
      </c>
    </row>
    <row r="18" customFormat="false" ht="12.7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83</v>
      </c>
      <c r="G27" s="24" t="n">
        <f aca="false">SUM(G14:G26)</f>
        <v>0</v>
      </c>
      <c r="H27" s="25" t="n">
        <f aca="false">SUM(F27:G27)/E27</f>
        <v>0.798076923076923</v>
      </c>
      <c r="I27" s="24" t="n">
        <f aca="false">(E27-SUM(F27:G27))-K27</f>
        <v>21</v>
      </c>
      <c r="J27" s="25" t="n">
        <f aca="false">I27/E27</f>
        <v>0.201923076923077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77</v>
      </c>
      <c r="N27" s="26" t="n">
        <f aca="false">AVERAGE(N14:N26)</f>
        <v>0.79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N17" activeCellId="0" sqref="N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3.85" hidden="false" customHeight="true" outlineLevel="0" collapsed="false">
      <c r="A14" s="19" t="str">
        <f aca="false">'1'!A14</f>
        <v>TÓPICOS DE BASE DE DATOS</v>
      </c>
      <c r="B14" s="20" t="s">
        <v>49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22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91</v>
      </c>
      <c r="N14" s="22" t="n">
        <v>0.55</v>
      </c>
    </row>
    <row r="15" customFormat="false" ht="12.75" hidden="false" customHeight="false" outlineLevel="0" collapsed="false">
      <c r="A15" s="19" t="str">
        <f aca="false">'1'!A15</f>
        <v>INTERCONECTIVIDAD DE REDES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0.29</v>
      </c>
    </row>
    <row r="16" customFormat="false" ht="12.75" hidden="false" customHeight="false" outlineLevel="0" collapsed="false">
      <c r="A16" s="19" t="str">
        <f aca="false">'1'!A16</f>
        <v>INFORMÁTICA PARA LA ADMINISTRACIÓN</v>
      </c>
      <c r="B16" s="20" t="s">
        <v>47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 t="n">
        <v>34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75</v>
      </c>
      <c r="N16" s="22" t="n">
        <v>0.83</v>
      </c>
    </row>
    <row r="17" customFormat="false" ht="12.75" hidden="false" customHeight="false" outlineLevel="0" collapsed="false">
      <c r="A17" s="19" t="str">
        <f aca="false">'1'!A17</f>
        <v>TALLER DE ÉTICA</v>
      </c>
      <c r="B17" s="20" t="s">
        <v>47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19</v>
      </c>
      <c r="G17" s="20"/>
      <c r="H17" s="21"/>
      <c r="I17" s="20" t="n">
        <v>5</v>
      </c>
      <c r="J17" s="21"/>
      <c r="K17" s="20" t="n">
        <v>0</v>
      </c>
      <c r="L17" s="21" t="n">
        <v>0</v>
      </c>
      <c r="M17" s="20" t="n">
        <v>76</v>
      </c>
      <c r="N17" s="22" t="n">
        <v>0.79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6.5" hidden="false" customHeight="tru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3" t="s">
        <v>40</v>
      </c>
      <c r="B26" s="24" t="s">
        <v>41</v>
      </c>
      <c r="C26" s="24" t="s">
        <v>41</v>
      </c>
      <c r="D26" s="24" t="s">
        <v>41</v>
      </c>
      <c r="E26" s="24" t="n">
        <f aca="false">SUM(E14:E25)</f>
        <v>104</v>
      </c>
      <c r="F26" s="24" t="n">
        <f aca="false">SUM(F14:F25)</f>
        <v>92</v>
      </c>
      <c r="G26" s="24" t="n">
        <f aca="false">SUM(G14:G25)</f>
        <v>0</v>
      </c>
      <c r="H26" s="25" t="n">
        <f aca="false">SUM(F26:G26)/E26</f>
        <v>0.884615384615385</v>
      </c>
      <c r="I26" s="24" t="n">
        <f aca="false">(E26-SUM(F26:G26))-K26</f>
        <v>12</v>
      </c>
      <c r="J26" s="25" t="n">
        <f aca="false">I26/E26</f>
        <v>0.115384615384615</v>
      </c>
      <c r="K26" s="24" t="n">
        <f aca="false">SUM(K14:K25)</f>
        <v>0</v>
      </c>
      <c r="L26" s="25" t="n">
        <f aca="false">K26/E26</f>
        <v>0</v>
      </c>
      <c r="M26" s="24" t="n">
        <f aca="false">AVERAGE(M14:M25)</f>
        <v>84.5</v>
      </c>
      <c r="N26" s="37" t="n">
        <f aca="false">AVERAGE(N14:N25)</f>
        <v>0.615</v>
      </c>
    </row>
    <row r="28" customFormat="false" ht="120" hidden="false" customHeight="true" outlineLevel="0" collapsed="false">
      <c r="A28" s="27" t="s">
        <v>42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customFormat="false" ht="12.75" hidden="false" customHeight="false" outlineLevel="0" collapsed="false">
      <c r="A30" s="28"/>
    </row>
    <row r="31" customFormat="false" ht="12.75" hidden="false" customHeight="true" outlineLevel="0" collapsed="false">
      <c r="B31" s="29" t="s">
        <v>43</v>
      </c>
      <c r="C31" s="29"/>
      <c r="D31" s="29"/>
      <c r="G31" s="4" t="s">
        <v>44</v>
      </c>
      <c r="H31" s="4"/>
      <c r="I31" s="4"/>
      <c r="J31" s="4"/>
    </row>
    <row r="32" customFormat="false" ht="62.25" hidden="false" customHeight="true" outlineLevel="0" collapsed="false">
      <c r="B32" s="11"/>
      <c r="C32" s="11"/>
      <c r="D32" s="11"/>
      <c r="G32" s="9"/>
      <c r="H32" s="9"/>
      <c r="I32" s="9"/>
      <c r="J32" s="9"/>
    </row>
    <row r="33" customFormat="false" ht="12.75" hidden="true" customHeight="false" outlineLevel="0" collapsed="false">
      <c r="A33" s="30" t="e">
        <f aca="false">#REF!</f>
        <v>#REF!</v>
      </c>
      <c r="B33" s="30"/>
      <c r="C33" s="13"/>
      <c r="E33" s="31"/>
      <c r="F33" s="31"/>
      <c r="G33" s="31"/>
      <c r="H33" s="31"/>
    </row>
    <row r="34" customFormat="false" ht="12.75" hidden="true" customHeight="false" outlineLevel="0" collapsed="false"/>
    <row r="35" customFormat="false" ht="45" hidden="false" customHeight="true" outlineLevel="0" collapsed="false">
      <c r="B35" s="32" t="str">
        <f aca="false">B10</f>
        <v>LORENZO DE JESÚS ORGANISTA OLIVEROS</v>
      </c>
      <c r="C35" s="32"/>
      <c r="D35" s="32"/>
      <c r="E35" s="33"/>
      <c r="F35" s="33"/>
      <c r="G35" s="34" t="s">
        <v>45</v>
      </c>
      <c r="H35" s="34"/>
      <c r="I35" s="34"/>
      <c r="J35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8:N28"/>
    <mergeCell ref="B31:D31"/>
    <mergeCell ref="G31:J31"/>
    <mergeCell ref="B32:D32"/>
    <mergeCell ref="G32:J32"/>
    <mergeCell ref="A33:B33"/>
    <mergeCell ref="E33:H33"/>
    <mergeCell ref="B35:D35"/>
    <mergeCell ref="G35:J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O17" activeCellId="0" sqref="O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8" hidden="false" customHeight="false" outlineLevel="0" collapsed="false">
      <c r="A14" s="20" t="str">
        <f aca="false">'1'!A14</f>
        <v>TÓPICOS DE BASE DE DATOS</v>
      </c>
      <c r="B14" s="20" t="s">
        <v>51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17</v>
      </c>
      <c r="G14" s="20" t="n">
        <v>5</v>
      </c>
      <c r="H14" s="21" t="n">
        <v>1</v>
      </c>
      <c r="I14" s="20" t="n">
        <v>0</v>
      </c>
      <c r="J14" s="21" t="n">
        <v>0</v>
      </c>
      <c r="K14" s="20" t="n">
        <v>0</v>
      </c>
      <c r="L14" s="21" t="n">
        <v>0</v>
      </c>
      <c r="M14" s="20" t="n">
        <v>91</v>
      </c>
      <c r="N14" s="22" t="n">
        <v>0.68</v>
      </c>
    </row>
    <row r="15" customFormat="false" ht="12.8" hidden="false" customHeight="false" outlineLevel="0" collapsed="false">
      <c r="A15" s="20" t="str">
        <f aca="false">'1'!A15</f>
        <v>INTERCONECTIVIDAD DE REDES</v>
      </c>
      <c r="B15" s="20" t="s">
        <v>51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 t="n">
        <v>0</v>
      </c>
      <c r="H15" s="21" t="n">
        <v>1</v>
      </c>
      <c r="I15" s="20" t="n">
        <v>0</v>
      </c>
      <c r="J15" s="21" t="n">
        <v>0</v>
      </c>
      <c r="K15" s="20" t="n">
        <v>0</v>
      </c>
      <c r="L15" s="21" t="n">
        <v>0</v>
      </c>
      <c r="M15" s="20" t="n">
        <v>95</v>
      </c>
      <c r="N15" s="22" t="n">
        <v>0.82</v>
      </c>
    </row>
    <row r="16" customFormat="false" ht="28.45" hidden="false" customHeight="true" outlineLevel="0" collapsed="false">
      <c r="A16" s="20" t="str">
        <f aca="false">'1'!A16</f>
        <v>INFORMÁTICA PARA LA ADMINISTRACIÓN</v>
      </c>
      <c r="B16" s="20" t="s">
        <v>51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 t="n">
        <v>27</v>
      </c>
      <c r="G16" s="20" t="n">
        <v>6</v>
      </c>
      <c r="H16" s="21" t="n">
        <v>0.8</v>
      </c>
      <c r="I16" s="20" t="n">
        <v>8</v>
      </c>
      <c r="J16" s="21" t="n">
        <v>0.2</v>
      </c>
      <c r="K16" s="20" t="n">
        <v>0</v>
      </c>
      <c r="L16" s="21" t="n">
        <v>0</v>
      </c>
      <c r="M16" s="20" t="n">
        <v>72</v>
      </c>
      <c r="N16" s="22" t="n">
        <v>0.8</v>
      </c>
    </row>
    <row r="17" customFormat="false" ht="12.75" hidden="false" customHeight="false" outlineLevel="0" collapsed="false">
      <c r="A17" s="20" t="str">
        <f aca="false">'1'!A17</f>
        <v>TALLER DE ÉTICA</v>
      </c>
      <c r="B17" s="20" t="s">
        <v>51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15</v>
      </c>
      <c r="G17" s="20" t="n">
        <v>8</v>
      </c>
      <c r="H17" s="21" t="n">
        <v>0.96</v>
      </c>
      <c r="I17" s="20" t="n">
        <v>1</v>
      </c>
      <c r="J17" s="21" t="n">
        <v>0.04</v>
      </c>
      <c r="K17" s="20" t="n">
        <v>0</v>
      </c>
      <c r="L17" s="21" t="n">
        <v>0</v>
      </c>
      <c r="M17" s="20" t="n">
        <v>88</v>
      </c>
      <c r="N17" s="22" t="n">
        <v>0.75</v>
      </c>
    </row>
    <row r="18" customFormat="fals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76</v>
      </c>
      <c r="G27" s="24" t="n">
        <f aca="false">SUM(G14:G26)</f>
        <v>19</v>
      </c>
      <c r="H27" s="25" t="n">
        <f aca="false">SUM(F27:G27)/E27</f>
        <v>0.913461538461538</v>
      </c>
      <c r="I27" s="24" t="n">
        <f aca="false">(E27-SUM(F27:G27))-K27</f>
        <v>9</v>
      </c>
      <c r="J27" s="25" t="n">
        <f aca="false">I27/E27</f>
        <v>0.0865384615384615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86.5</v>
      </c>
      <c r="N27" s="26" t="n">
        <f aca="false">AVERAGE(N14:N26)</f>
        <v>0.7625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2024-12-18T12:49:05Z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