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S  AGOSTO 2024\"/>
    </mc:Choice>
  </mc:AlternateContent>
  <xr:revisionPtr revIDLastSave="0" documentId="13_ncr:1_{268211E1-73A3-4B46-A10F-7ED13F13F2C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8" i="25"/>
  <c r="L28" i="25" s="1"/>
  <c r="B37" i="25"/>
  <c r="L8" i="25"/>
  <c r="N31" i="24"/>
  <c r="M31" i="24"/>
  <c r="K31" i="24"/>
  <c r="G31" i="24"/>
  <c r="F31" i="24"/>
  <c r="E14" i="24"/>
  <c r="E31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D17" i="23"/>
  <c r="A17" i="23"/>
  <c r="D16" i="23"/>
  <c r="A16" i="23"/>
  <c r="D15" i="23"/>
  <c r="C15" i="23"/>
  <c r="A15" i="23"/>
  <c r="C14" i="23"/>
  <c r="A14" i="23"/>
  <c r="B10" i="23"/>
  <c r="B37" i="23"/>
  <c r="L8" i="23"/>
  <c r="H8" i="23"/>
  <c r="E8" i="23"/>
  <c r="A15" i="22"/>
  <c r="D16" i="22"/>
  <c r="E29" i="22"/>
  <c r="A16" i="22"/>
  <c r="D17" i="22"/>
  <c r="A17" i="22"/>
  <c r="C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1" i="24"/>
  <c r="I31" i="24"/>
  <c r="J31" i="24" s="1"/>
  <c r="L31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<sst xmlns="http://schemas.openxmlformats.org/spreadsheetml/2006/main" count="219" uniqueCount="52">
  <si>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</si>
  <si>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</si>
  <si>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</si>
  <si>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</si>
  <si>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</si>
  <si>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</si>
  <si>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</si>
  <si>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</si>
  <si>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</si>
  <si>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</si>
  <si>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</si>
  <si>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</si>
  <si>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</si>
  <si>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</si>
  <si>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</si>
  <si>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</si>
  <si>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</si>
  <si>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</si>
  <si>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</si>
  <si>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</si>
  <si>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</si>
  <si>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</si>
  <si>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</si>
  <si>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</si>
  <si>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</si>
  <si>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</si>
  <si>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</si>
  <si>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</si>
  <si>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</si>
  <si>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</si>
  <si>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</si>
  <si>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</si>
  <si>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</si>
  <si>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</si>
  <si>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</si>
  <si>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</si>
  <si>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Lic. En Administración</t>
  </si>
  <si>
    <t xml:space="preserve">DIVISIÓN DE </t>
  </si>
  <si>
    <t>Lic. En Administación</t>
  </si>
  <si>
    <t>L.A.E. Renata Ramos Moreno</t>
  </si>
  <si>
    <t>Agosto-Diciembre 2024</t>
  </si>
  <si>
    <t xml:space="preserve">Taller de Etica </t>
  </si>
  <si>
    <t xml:space="preserve">Fundamentos de Investigación </t>
  </si>
  <si>
    <t>Dinamica Social</t>
  </si>
  <si>
    <t>Comportamiento Organizacional</t>
  </si>
  <si>
    <t>101 A</t>
  </si>
  <si>
    <t>105A</t>
  </si>
  <si>
    <t>305A</t>
  </si>
  <si>
    <t>105 A</t>
  </si>
  <si>
    <t>105 B</t>
  </si>
  <si>
    <t>305 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</si>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</sst>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96" zoomScaleNormal="96" zoomScaleSheetLayoutView="100" zoomScalePageLayoutView="85" workbookViewId="0">
      <selection activeCell="K15" sqref="K15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34" t="s">
        <v>3</v>
      </c>
      <c r="C8" s="34"/>
      <c r="D8" s="14" t="s">
        <v>4</v>
      </c>
      <c r="E8" s="5">
        <v>5</v>
      </c>
      <c r="G8" s="4" t="s">
        <v>5</v>
      </c>
      <c r="H8" s="5">
        <v>4</v>
      </c>
      <c r="I8" s="33" t="s">
        <v>6</v>
      </c>
      <c r="J8" s="33"/>
      <c r="K8" s="33"/>
      <c r="L8" s="34" t="s">
        <v>40</v>
      </c>
      <c r="M8" s="34"/>
      <c r="N8" s="34"/>
    </row>
    <row r="10" spans="1:14" ht="13" x14ac:dyDescent="0.3">
      <c r="A10" s="4" t="s">
        <v>7</v>
      </c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8" t="s">
        <v>41</v>
      </c>
      <c r="B14" s="9" t="s">
        <v>34</v>
      </c>
      <c r="C14" s="9" t="s">
        <v>45</v>
      </c>
      <c r="D14" s="9" t="s">
        <v>51</v>
      </c>
      <c r="E14" s="9">
        <v>41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42</v>
      </c>
      <c r="B15" s="9" t="s">
        <v>35</v>
      </c>
      <c r="C15" s="9" t="s">
        <v>46</v>
      </c>
      <c r="D15" s="9" t="s">
        <v>30</v>
      </c>
      <c r="E15" s="9">
        <v>40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ht="25" x14ac:dyDescent="0.25">
      <c r="A16" s="8" t="s">
        <v>42</v>
      </c>
      <c r="B16" s="9" t="s">
        <v>35</v>
      </c>
      <c r="C16" s="9" t="s">
        <v>49</v>
      </c>
      <c r="D16" s="9" t="s">
        <v>30</v>
      </c>
      <c r="E16" s="9">
        <v>36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43</v>
      </c>
      <c r="B17" s="9" t="s">
        <v>35</v>
      </c>
      <c r="C17" s="9" t="s">
        <v>47</v>
      </c>
      <c r="D17" s="9" t="s">
        <v>30</v>
      </c>
      <c r="E17" s="9">
        <v>20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44</v>
      </c>
      <c r="B18" s="9" t="s">
        <v>35</v>
      </c>
      <c r="C18" s="9" t="s">
        <v>47</v>
      </c>
      <c r="D18" s="9" t="s">
        <v>30</v>
      </c>
      <c r="E18" s="9">
        <v>20</v>
      </c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>
        <v>0</v>
      </c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11" zoomScale="85" zoomScaleNormal="85" zoomScaleSheetLayoutView="100" zoomScalePageLayoutView="85" workbookViewId="0">
      <selection activeCell="N28" sqref="N2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3" t="s">
        <v>6</v>
      </c>
      <c r="J8" s="33"/>
      <c r="K8" s="33"/>
      <c r="L8" s="34" t="str">
        <f>'1'!L8</f>
        <v>Agosto-Diciembre 2024</v>
      </c>
      <c r="M8" s="34"/>
      <c r="N8" s="34"/>
    </row>
    <row r="10" spans="1:14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 xml:space="preserve">Taller de Etica </v>
      </c>
      <c r="B14" s="9">
        <v>1</v>
      </c>
      <c r="C14" s="9" t="str">
        <f>'1'!C14</f>
        <v>101 A</v>
      </c>
      <c r="D14" s="9" t="s">
        <v>51</v>
      </c>
      <c r="E14" s="9">
        <v>41</v>
      </c>
      <c r="F14" s="9">
        <v>23</v>
      </c>
      <c r="G14" s="9"/>
      <c r="H14" s="10">
        <v>0.56000000000000005</v>
      </c>
      <c r="I14" s="9">
        <v>18</v>
      </c>
      <c r="J14" s="10">
        <v>0.44</v>
      </c>
      <c r="K14" s="9">
        <v>0</v>
      </c>
      <c r="L14" s="10">
        <v>0</v>
      </c>
      <c r="M14" s="9">
        <v>47.93</v>
      </c>
      <c r="N14" s="15">
        <v>0.56000000000000005</v>
      </c>
    </row>
    <row r="15" spans="1:14" s="11" customFormat="1" ht="25" x14ac:dyDescent="0.25">
      <c r="A15" s="9" t="str">
        <f>'1'!A15</f>
        <v xml:space="preserve">Fundamentos de Investigación </v>
      </c>
      <c r="B15" s="9">
        <v>1</v>
      </c>
      <c r="C15" s="9" t="s">
        <v>48</v>
      </c>
      <c r="D15" s="9" t="s">
        <v>30</v>
      </c>
      <c r="E15" s="9">
        <v>40</v>
      </c>
      <c r="F15" s="9">
        <v>31</v>
      </c>
      <c r="G15" s="9"/>
      <c r="H15" s="10">
        <v>0.77500000000000002</v>
      </c>
      <c r="I15" s="9">
        <v>9</v>
      </c>
      <c r="J15" s="10">
        <v>0.22500000000000001</v>
      </c>
      <c r="K15" s="9">
        <v>0</v>
      </c>
      <c r="L15" s="10">
        <v>0</v>
      </c>
      <c r="M15" s="9">
        <v>67.03</v>
      </c>
      <c r="N15" s="15">
        <v>0.77500000000000002</v>
      </c>
    </row>
    <row r="16" spans="1:14" s="11" customFormat="1" ht="25" x14ac:dyDescent="0.25">
      <c r="A16" s="9" t="str">
        <f>'1'!A16</f>
        <v xml:space="preserve">Fundamentos de Investigación </v>
      </c>
      <c r="B16" s="9">
        <v>1</v>
      </c>
      <c r="C16" s="9" t="s">
        <v>49</v>
      </c>
      <c r="D16" s="9" t="str">
        <f>'1'!D15</f>
        <v>LADM</v>
      </c>
      <c r="E16" s="9">
        <v>36</v>
      </c>
      <c r="F16" s="9">
        <v>29</v>
      </c>
      <c r="G16" s="9"/>
      <c r="H16" s="10">
        <v>0.81</v>
      </c>
      <c r="I16" s="9">
        <v>7</v>
      </c>
      <c r="J16" s="10">
        <v>0.19</v>
      </c>
      <c r="K16" s="9">
        <v>0</v>
      </c>
      <c r="L16" s="10">
        <v>0</v>
      </c>
      <c r="M16" s="9">
        <v>66.25</v>
      </c>
      <c r="N16" s="15">
        <v>0.80559999999999998</v>
      </c>
    </row>
    <row r="17" spans="1:14" s="11" customFormat="1" ht="25" x14ac:dyDescent="0.25">
      <c r="A17" s="9" t="str">
        <f>'1'!A17</f>
        <v>Dinamica Social</v>
      </c>
      <c r="B17" s="9">
        <v>1</v>
      </c>
      <c r="C17" s="9" t="s">
        <v>50</v>
      </c>
      <c r="D17" s="9" t="str">
        <f>'1'!D16</f>
        <v>LADM</v>
      </c>
      <c r="E17" s="9">
        <v>20</v>
      </c>
      <c r="F17" s="9">
        <v>12</v>
      </c>
      <c r="G17" s="9"/>
      <c r="H17" s="10">
        <v>0.6</v>
      </c>
      <c r="I17" s="9">
        <v>8</v>
      </c>
      <c r="J17" s="10">
        <v>0.4</v>
      </c>
      <c r="K17" s="9">
        <v>0</v>
      </c>
      <c r="L17" s="10">
        <v>0</v>
      </c>
      <c r="M17" s="9">
        <v>48.8</v>
      </c>
      <c r="N17" s="15">
        <v>0.6</v>
      </c>
    </row>
    <row r="18" spans="1:14" s="11" customFormat="1" ht="25" x14ac:dyDescent="0.25">
      <c r="A18" s="21" t="s">
        <v>44</v>
      </c>
      <c r="B18" s="9">
        <v>1</v>
      </c>
      <c r="C18" s="9" t="s">
        <v>50</v>
      </c>
      <c r="D18" s="9" t="s">
        <v>30</v>
      </c>
      <c r="E18" s="9">
        <v>20</v>
      </c>
      <c r="F18" s="9">
        <v>16</v>
      </c>
      <c r="G18" s="9"/>
      <c r="H18" s="10">
        <v>0.8</v>
      </c>
      <c r="I18" s="9">
        <v>4</v>
      </c>
      <c r="J18" s="10">
        <v>0.2</v>
      </c>
      <c r="K18" s="9">
        <v>0</v>
      </c>
      <c r="L18" s="10">
        <v>0</v>
      </c>
      <c r="M18" s="9">
        <v>73.650000000000006</v>
      </c>
      <c r="N18" s="15">
        <v>0.8</v>
      </c>
    </row>
    <row r="19" spans="1:14" s="11" customFormat="1" ht="25" x14ac:dyDescent="0.25">
      <c r="A19" s="9" t="s">
        <v>44</v>
      </c>
      <c r="B19" s="9">
        <v>2</v>
      </c>
      <c r="C19" s="9" t="s">
        <v>50</v>
      </c>
      <c r="D19" s="9" t="s">
        <v>30</v>
      </c>
      <c r="E19" s="9">
        <v>20</v>
      </c>
      <c r="F19" s="9">
        <v>12</v>
      </c>
      <c r="G19" s="9"/>
      <c r="H19" s="10">
        <v>0.6</v>
      </c>
      <c r="I19" s="9">
        <v>8</v>
      </c>
      <c r="J19" s="10">
        <v>0.4</v>
      </c>
      <c r="K19" s="9">
        <v>0</v>
      </c>
      <c r="L19" s="10">
        <v>0</v>
      </c>
      <c r="M19" s="9">
        <v>55.05</v>
      </c>
      <c r="N19" s="15">
        <v>0.6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177</v>
      </c>
      <c r="F29" s="17">
        <f>SUM(F14:F28)</f>
        <v>123</v>
      </c>
      <c r="G29" s="17">
        <f>SUM(G14:G28)</f>
        <v>0</v>
      </c>
      <c r="H29" s="18">
        <f>SUM(F29:G29)/E29</f>
        <v>0.69491525423728817</v>
      </c>
      <c r="I29" s="17">
        <f t="shared" ref="I29" si="0">(E29-SUM(F29:G29))-K29</f>
        <v>54</v>
      </c>
      <c r="J29" s="18">
        <f t="shared" ref="J29" si="1">I29/E29</f>
        <v>0.30508474576271188</v>
      </c>
      <c r="K29" s="17">
        <f>SUM(K14:K28)</f>
        <v>0</v>
      </c>
      <c r="L29" s="18">
        <f t="shared" ref="L29" si="2">K29/E29</f>
        <v>0</v>
      </c>
      <c r="M29" s="17">
        <f>AVERAGE(M14:M28)</f>
        <v>59.784999999999997</v>
      </c>
      <c r="N29" s="19">
        <f>AVERAGE(N14:N28)</f>
        <v>0.69010000000000005</v>
      </c>
    </row>
    <row r="31" spans="1:14" ht="120" customHeight="1" x14ac:dyDescent="0.25">
      <c r="A31" s="30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5">
      <c r="A33" s="12"/>
    </row>
    <row r="34" spans="1:10" ht="13" x14ac:dyDescent="0.3">
      <c r="B34" s="37" t="s">
        <v>26</v>
      </c>
      <c r="C34" s="37"/>
      <c r="D34" s="37"/>
      <c r="G34" s="22" t="s">
        <v>27</v>
      </c>
      <c r="H34" s="22"/>
      <c r="I34" s="22"/>
      <c r="J34" s="22"/>
    </row>
    <row r="35" spans="1:10" ht="62.25" customHeight="1" x14ac:dyDescent="0.25">
      <c r="B35" s="38"/>
      <c r="C35" s="38"/>
      <c r="D35" s="38"/>
      <c r="G35" s="34"/>
      <c r="H35" s="34"/>
      <c r="I35" s="34"/>
      <c r="J35" s="34"/>
    </row>
    <row r="36" spans="1:10" hidden="1" x14ac:dyDescent="0.25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5"/>
    <row r="38" spans="1:10" ht="45" customHeight="1" x14ac:dyDescent="0.25">
      <c r="B38" s="40" t="str">
        <f>B10</f>
        <v>MCA.  Erika del Carmen Páez Chacha</v>
      </c>
      <c r="C38" s="40"/>
      <c r="D38" s="40"/>
      <c r="E38" s="13"/>
      <c r="F38" s="13"/>
      <c r="G38" s="40" t="s">
        <v>39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abSelected="1" topLeftCell="A11" zoomScale="85" zoomScaleNormal="85" zoomScaleSheetLayoutView="100" zoomScalePageLayoutView="85" workbookViewId="0">
      <selection activeCell="J14" sqref="J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P5" s="1">
        <v>2</v>
      </c>
    </row>
    <row r="6" spans="1:16" ht="13" x14ac:dyDescent="0.3">
      <c r="A6" s="23" t="s">
        <v>37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3" t="s">
        <v>6</v>
      </c>
      <c r="J8" s="33"/>
      <c r="K8" s="33"/>
      <c r="L8" s="34" t="str">
        <f>'1'!L8</f>
        <v>Agosto-Diciembre 2024</v>
      </c>
      <c r="M8" s="34"/>
      <c r="N8" s="34"/>
    </row>
    <row r="10" spans="1:16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6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6" s="11" customFormat="1" ht="25" x14ac:dyDescent="0.25">
      <c r="A14" s="9" t="str">
        <f>'1'!A14</f>
        <v xml:space="preserve">Taller de Etica </v>
      </c>
      <c r="B14" s="9">
        <v>2</v>
      </c>
      <c r="C14" s="9" t="str">
        <f>'1'!C14</f>
        <v>101 A</v>
      </c>
      <c r="D14" s="9" t="s">
        <v>51</v>
      </c>
      <c r="E14" s="9">
        <v>41</v>
      </c>
      <c r="F14" s="9">
        <v>37</v>
      </c>
      <c r="G14" s="9"/>
      <c r="H14" s="10">
        <v>0.9</v>
      </c>
      <c r="I14" s="9">
        <v>4</v>
      </c>
      <c r="J14" s="10">
        <v>0.1</v>
      </c>
      <c r="K14" s="9">
        <v>0</v>
      </c>
      <c r="L14" s="10">
        <v>0</v>
      </c>
      <c r="M14" s="9">
        <v>84</v>
      </c>
      <c r="N14" s="15">
        <v>0.89</v>
      </c>
    </row>
    <row r="15" spans="1:16" s="11" customFormat="1" x14ac:dyDescent="0.25">
      <c r="A15" s="9" t="str">
        <f>'1'!A15</f>
        <v xml:space="preserve">Fundamentos de Investigación </v>
      </c>
      <c r="B15" s="9">
        <v>2</v>
      </c>
      <c r="C15" s="9" t="str">
        <f>'1'!C15</f>
        <v>105A</v>
      </c>
      <c r="D15" s="9" t="str">
        <f>'1'!D15</f>
        <v>LADM</v>
      </c>
      <c r="E15" s="9">
        <v>40</v>
      </c>
      <c r="F15" s="9">
        <v>36</v>
      </c>
      <c r="G15" s="9"/>
      <c r="H15" s="10">
        <v>0.9</v>
      </c>
      <c r="I15" s="9">
        <v>4</v>
      </c>
      <c r="J15" s="10">
        <v>0.1</v>
      </c>
      <c r="K15" s="9">
        <v>0</v>
      </c>
      <c r="L15" s="10">
        <v>0</v>
      </c>
      <c r="M15" s="9">
        <v>82</v>
      </c>
      <c r="N15" s="15">
        <v>0.9</v>
      </c>
    </row>
    <row r="16" spans="1:16" s="11" customFormat="1" ht="25" x14ac:dyDescent="0.25">
      <c r="A16" s="9" t="str">
        <f>'1'!A16</f>
        <v xml:space="preserve">Fundamentos de Investigación </v>
      </c>
      <c r="B16" s="9">
        <v>2</v>
      </c>
      <c r="C16" s="9" t="s">
        <v>49</v>
      </c>
      <c r="D16" s="9" t="str">
        <f>'1'!D16</f>
        <v>LADM</v>
      </c>
      <c r="E16" s="9">
        <v>36</v>
      </c>
      <c r="F16" s="9">
        <v>32</v>
      </c>
      <c r="G16" s="9"/>
      <c r="H16" s="10">
        <v>0.88</v>
      </c>
      <c r="I16" s="9">
        <v>4</v>
      </c>
      <c r="J16" s="10">
        <v>0.12</v>
      </c>
      <c r="K16" s="9">
        <v>0</v>
      </c>
      <c r="L16" s="10">
        <v>0</v>
      </c>
      <c r="M16" s="9">
        <v>73</v>
      </c>
      <c r="N16" s="15">
        <v>0.89</v>
      </c>
    </row>
    <row r="17" spans="1:14" s="11" customFormat="1" ht="25" x14ac:dyDescent="0.25">
      <c r="A17" s="9" t="str">
        <f>'1'!A17</f>
        <v>Dinamica Social</v>
      </c>
      <c r="B17" s="9">
        <v>2</v>
      </c>
      <c r="C17" s="9" t="s">
        <v>50</v>
      </c>
      <c r="D17" s="9" t="str">
        <f>'1'!D17</f>
        <v>LADM</v>
      </c>
      <c r="E17" s="9">
        <v>20</v>
      </c>
      <c r="F17" s="9">
        <v>19</v>
      </c>
      <c r="G17" s="9"/>
      <c r="H17" s="10">
        <v>0.95</v>
      </c>
      <c r="I17" s="9">
        <v>1</v>
      </c>
      <c r="J17" s="10">
        <v>0.05</v>
      </c>
      <c r="K17" s="9">
        <v>0</v>
      </c>
      <c r="L17" s="10">
        <v>0</v>
      </c>
      <c r="M17" s="9">
        <v>86</v>
      </c>
      <c r="N17" s="15">
        <v>0.95</v>
      </c>
    </row>
    <row r="18" spans="1:14" s="11" customFormat="1" ht="25" x14ac:dyDescent="0.25">
      <c r="A18" s="9" t="s">
        <v>44</v>
      </c>
      <c r="B18" s="9">
        <v>3</v>
      </c>
      <c r="C18" s="9" t="s">
        <v>50</v>
      </c>
      <c r="D18" s="9" t="s">
        <v>30</v>
      </c>
      <c r="E18" s="9">
        <v>20</v>
      </c>
      <c r="F18" s="9">
        <v>16</v>
      </c>
      <c r="G18" s="9"/>
      <c r="H18" s="10">
        <v>0.8</v>
      </c>
      <c r="I18" s="9">
        <v>4</v>
      </c>
      <c r="J18" s="10">
        <v>0.2</v>
      </c>
      <c r="K18" s="9">
        <v>0</v>
      </c>
      <c r="L18" s="10">
        <v>0</v>
      </c>
      <c r="M18" s="9">
        <v>66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>
        <f>SUM(F14:F27)</f>
        <v>140</v>
      </c>
      <c r="G28" s="17">
        <f>SUM(G14:G27)</f>
        <v>0</v>
      </c>
      <c r="H28" s="18">
        <f>SUM(F28:G28)/E28</f>
        <v>0.89171974522292996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>
        <f>AVERAGE(M14:M27)</f>
        <v>78.2</v>
      </c>
      <c r="N28" s="19">
        <f>AVERAGE(N14:N27)</f>
        <v>0.8859999999999999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8" zoomScale="90" zoomScaleNormal="90" zoomScaleSheetLayoutView="100" zoomScalePageLayoutView="85" workbookViewId="0">
      <selection activeCell="D22" sqref="D21:D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3" t="s">
        <v>6</v>
      </c>
      <c r="J8" s="33"/>
      <c r="K8" s="33"/>
      <c r="L8" s="34" t="str">
        <f>'1'!L8</f>
        <v>Agosto-Diciembre 2024</v>
      </c>
      <c r="M8" s="34"/>
      <c r="N8" s="34"/>
    </row>
    <row r="10" spans="1:14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 xml:space="preserve">Taller de Etica </v>
      </c>
      <c r="B14" s="9"/>
      <c r="C14" s="9" t="str">
        <f>'1'!C14</f>
        <v>101 A</v>
      </c>
      <c r="D14" s="9" t="str">
        <f>'1'!D14</f>
        <v>II</v>
      </c>
      <c r="E14" s="9">
        <f>'1'!E14</f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42</v>
      </c>
      <c r="B15" s="9"/>
      <c r="C15" s="9" t="s">
        <v>48</v>
      </c>
      <c r="D15" s="9" t="s">
        <v>30</v>
      </c>
      <c r="E15" s="9">
        <v>40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42</v>
      </c>
      <c r="B16" s="9"/>
      <c r="C16" s="9" t="s">
        <v>49</v>
      </c>
      <c r="D16" s="9" t="s">
        <v>30</v>
      </c>
      <c r="E16" s="9">
        <v>36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43</v>
      </c>
      <c r="B17" s="9"/>
      <c r="C17" s="9" t="s">
        <v>50</v>
      </c>
      <c r="D17" s="9" t="s">
        <v>30</v>
      </c>
      <c r="E17" s="9">
        <v>20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9" t="s">
        <v>44</v>
      </c>
      <c r="B18" s="9"/>
      <c r="C18" s="9" t="s">
        <v>50</v>
      </c>
      <c r="D18" s="9" t="s">
        <v>30</v>
      </c>
      <c r="E18" s="9">
        <v>20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157</v>
      </c>
      <c r="F31" s="17">
        <f>SUM(F14:F30)</f>
        <v>0</v>
      </c>
      <c r="G31" s="17">
        <f>SUM(G14:G30)</f>
        <v>0</v>
      </c>
      <c r="H31" s="18">
        <f>SUM(F31:G31)/E31</f>
        <v>0</v>
      </c>
      <c r="I31" s="17">
        <f t="shared" ref="I31" si="0">(E31-SUM(F31:G31))-K31</f>
        <v>157</v>
      </c>
      <c r="J31" s="18">
        <f t="shared" ref="J31" si="1">I31/E31</f>
        <v>1</v>
      </c>
      <c r="K31" s="17">
        <f>SUM(K14:K30)</f>
        <v>0</v>
      </c>
      <c r="L31" s="18">
        <f t="shared" ref="L31" si="2">K31/E31</f>
        <v>0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5">
      <c r="A33" s="30" t="s">
        <v>25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5">
      <c r="A35" s="12"/>
    </row>
    <row r="36" spans="1:14" ht="13" x14ac:dyDescent="0.3">
      <c r="B36" s="37" t="s">
        <v>26</v>
      </c>
      <c r="C36" s="37"/>
      <c r="D36" s="37"/>
      <c r="G36" s="22" t="s">
        <v>27</v>
      </c>
      <c r="H36" s="22"/>
      <c r="I36" s="22"/>
      <c r="J36" s="22"/>
    </row>
    <row r="37" spans="1:14" ht="62.25" customHeight="1" x14ac:dyDescent="0.25">
      <c r="B37" s="38"/>
      <c r="C37" s="38"/>
      <c r="D37" s="38"/>
      <c r="G37" s="34"/>
      <c r="H37" s="34"/>
      <c r="I37" s="34"/>
      <c r="J37" s="34"/>
    </row>
    <row r="38" spans="1:14" hidden="1" x14ac:dyDescent="0.25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5"/>
    <row r="40" spans="1:14" ht="45" customHeight="1" x14ac:dyDescent="0.25">
      <c r="B40" s="40" t="str">
        <f>B10</f>
        <v>MCA.  Erika del Carmen Páez Chacha</v>
      </c>
      <c r="C40" s="40"/>
      <c r="D40" s="40"/>
      <c r="E40" s="13"/>
      <c r="F40" s="13"/>
      <c r="G40" s="40" t="s">
        <v>39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SheetLayoutView="100" workbookViewId="0">
      <selection activeCell="D17" sqref="D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 t="s">
        <v>33</v>
      </c>
      <c r="C8" s="34"/>
      <c r="D8" s="14" t="s">
        <v>4</v>
      </c>
      <c r="E8" s="20">
        <v>5</v>
      </c>
      <c r="F8"/>
      <c r="G8" s="4" t="s">
        <v>5</v>
      </c>
      <c r="H8" s="20">
        <v>3</v>
      </c>
      <c r="I8" s="33" t="s">
        <v>6</v>
      </c>
      <c r="J8" s="33"/>
      <c r="K8" s="33"/>
      <c r="L8" s="34" t="str">
        <f>'1'!L8</f>
        <v>Agosto-Diciembre 2024</v>
      </c>
      <c r="M8" s="34"/>
      <c r="N8" s="34"/>
    </row>
    <row r="10" spans="1:14" ht="13" x14ac:dyDescent="0.3">
      <c r="A10" s="4" t="s">
        <v>7</v>
      </c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2024-11-20T03:04:23Z</dcterms:modified>
  <cp:category/>
  <cp:contentStatus/>
</cp:coreProperties>
</file>