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STO-DICIEMBRE 2024\"/>
    </mc:Choice>
  </mc:AlternateContent>
  <bookViews>
    <workbookView xWindow="-120" yWindow="-120" windowWidth="24240" windowHeight="131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22" l="1"/>
  <c r="L20" i="22"/>
  <c r="I19" i="22"/>
  <c r="I20" i="22"/>
  <c r="D18" i="10" l="1"/>
  <c r="A18" i="10"/>
  <c r="D17" i="10"/>
  <c r="C17" i="10"/>
  <c r="A17" i="10"/>
  <c r="D16" i="10"/>
  <c r="C16" i="10"/>
  <c r="A16" i="10"/>
  <c r="D15" i="10"/>
  <c r="C15" i="10"/>
  <c r="A15" i="10"/>
  <c r="D14" i="10"/>
  <c r="C14" i="10"/>
  <c r="A14" i="10"/>
  <c r="N17" i="25" l="1"/>
  <c r="I17" i="23" l="1"/>
  <c r="L19" i="23" l="1"/>
  <c r="L21" i="23"/>
  <c r="I19" i="23"/>
  <c r="I21" i="23"/>
  <c r="A19" i="23"/>
  <c r="A17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D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0" i="23" l="1"/>
  <c r="L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<sst xmlns="http://schemas.openxmlformats.org/spreadsheetml/2006/main" count="220" uniqueCount="53">
  <si>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</si>
  <si>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</si>
  <si>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</si>
  <si>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</si>
  <si>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</si>
  <si>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</si>
  <si>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</si>
  <si>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</si>
  <si>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</si>
  <si>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</si>
  <si>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</si>
  <si>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</si>
  <si>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</si>
  <si>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</si>
  <si>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</si>
  <si>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</si>
  <si>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</si>
  <si>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</si>
  <si>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</si>
  <si>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</si>
  <si>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</si>
  <si>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</si>
  <si>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</si>
  <si>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</si>
  <si>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</si>
  <si>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</si>
  <si>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</si>
  <si>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</si>
  <si>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</si>
  <si>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</si>
  <si>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</si>
  <si>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</si>
  <si>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</si>
  <si>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</si>
  <si>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</si>
  <si>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</si>
  <si>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</si>
  <si>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</si>
  <si>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</si>
  <si>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</si>
  <si>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</si>
  <si>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</si>
  <si>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</si>
  <si>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</si>
  <si>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</si>
  <si>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</si>
  <si>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</si>
  <si>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</si>
  <si>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505B</t>
  </si>
  <si>
    <t>AGO - DIC 24</t>
  </si>
  <si>
    <t>S/E</t>
  </si>
  <si>
    <t>MACROECONOMIA</t>
  </si>
  <si>
    <t>505A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</si>
</sst>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FIC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ECONOMIA</v>
          </cell>
          <cell r="C14" t="str">
            <v>301A</v>
          </cell>
          <cell r="D14" t="str">
            <v>II</v>
          </cell>
        </row>
        <row r="15">
          <cell r="A15" t="str">
            <v>ECONOMIA</v>
          </cell>
          <cell r="C15" t="str">
            <v>301B</v>
          </cell>
          <cell r="D15" t="str">
            <v>II</v>
          </cell>
        </row>
        <row r="16">
          <cell r="A16" t="str">
            <v>ECONOMIA</v>
          </cell>
          <cell r="C16" t="str">
            <v>301C</v>
          </cell>
          <cell r="D16" t="str">
            <v>II</v>
          </cell>
        </row>
        <row r="17">
          <cell r="A17" t="str">
            <v>MACROECONOMIA</v>
          </cell>
          <cell r="C17" t="str">
            <v>505A</v>
          </cell>
          <cell r="D17" t="str">
            <v>DLA</v>
          </cell>
        </row>
        <row r="18">
          <cell r="A18" t="str">
            <v>MACROECONOMIA</v>
          </cell>
          <cell r="D18" t="str">
            <v>DLA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49</v>
      </c>
      <c r="M8" s="35"/>
      <c r="N8" s="35"/>
    </row>
    <row r="10" spans="1:14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'[1]1'!A14</f>
        <v>ECONOMIA</v>
      </c>
      <c r="B14" s="9" t="s">
        <v>21</v>
      </c>
      <c r="C14" s="9" t="str">
        <f>'[1]1'!C14</f>
        <v>301A</v>
      </c>
      <c r="D14" s="9" t="str">
        <f>'[1]1'!D14</f>
        <v>II</v>
      </c>
      <c r="E14" s="9">
        <v>31</v>
      </c>
      <c r="F14" s="9">
        <v>25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0.77</v>
      </c>
    </row>
    <row r="15" spans="1:14" s="11" customFormat="1" x14ac:dyDescent="0.2">
      <c r="A15" s="9" t="str">
        <f>'[1]1'!A15</f>
        <v>ECONOMIA</v>
      </c>
      <c r="B15" s="9" t="s">
        <v>21</v>
      </c>
      <c r="C15" s="9" t="str">
        <f>'[1]1'!C15</f>
        <v>301B</v>
      </c>
      <c r="D15" s="9" t="str">
        <f>'[1]1'!D15</f>
        <v>II</v>
      </c>
      <c r="E15" s="9">
        <v>16</v>
      </c>
      <c r="F15" s="9">
        <v>9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50</v>
      </c>
      <c r="N15" s="15">
        <v>0.56000000000000005</v>
      </c>
    </row>
    <row r="16" spans="1:14" s="11" customFormat="1" x14ac:dyDescent="0.2">
      <c r="A16" s="9" t="str">
        <f>'[1]1'!A16</f>
        <v>ECONOMIA</v>
      </c>
      <c r="B16" s="9" t="s">
        <v>21</v>
      </c>
      <c r="C16" s="9" t="str">
        <f>'[1]1'!C16</f>
        <v>301C</v>
      </c>
      <c r="D16" s="9" t="str">
        <f>'[1]1'!D16</f>
        <v>II</v>
      </c>
      <c r="E16" s="9">
        <v>17</v>
      </c>
      <c r="F16" s="9">
        <v>14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67</v>
      </c>
      <c r="N16" s="15">
        <v>0.82</v>
      </c>
    </row>
    <row r="17" spans="1:14" s="11" customFormat="1" x14ac:dyDescent="0.2">
      <c r="A17" s="9" t="str">
        <f>'[1]1'!A17</f>
        <v>MACROECONOMIA</v>
      </c>
      <c r="B17" s="9" t="s">
        <v>50</v>
      </c>
      <c r="C17" s="9" t="str">
        <f>'[1]1'!C17</f>
        <v>505A</v>
      </c>
      <c r="D17" s="9" t="str">
        <f>'[1]1'!D17</f>
        <v>DLA</v>
      </c>
      <c r="E17" s="9">
        <v>25</v>
      </c>
      <c r="F17" s="9">
        <v>0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 t="str">
        <f>'[1]1'!A18</f>
        <v>MACROECONOMIA</v>
      </c>
      <c r="B18" s="9" t="s">
        <v>50</v>
      </c>
      <c r="C18" s="9" t="s">
        <v>48</v>
      </c>
      <c r="D18" s="9" t="str">
        <f>'[1]1'!D18</f>
        <v>DLA</v>
      </c>
      <c r="E18" s="9">
        <v>31</v>
      </c>
      <c r="F18" s="9">
        <v>0</v>
      </c>
      <c r="G18" s="9"/>
      <c r="H18" s="10"/>
      <c r="I18" s="9">
        <f t="shared" si="0"/>
        <v>31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48</v>
      </c>
      <c r="G28" s="17">
        <f>SUM(G14:G27)</f>
        <v>0</v>
      </c>
      <c r="H28" s="18">
        <f>SUM(F28:G28)/E28</f>
        <v>0.4</v>
      </c>
      <c r="I28" s="17">
        <f t="shared" si="0"/>
        <v>72</v>
      </c>
      <c r="J28" s="18">
        <f t="shared" ref="J28" si="2">I28/E28</f>
        <v>0.6</v>
      </c>
      <c r="K28" s="17">
        <f>SUM(K14:K27)</f>
        <v>0</v>
      </c>
      <c r="L28" s="18">
        <f t="shared" si="1"/>
        <v>0</v>
      </c>
      <c r="M28" s="17">
        <f>AVERAGE(M14:M27)</f>
        <v>38.4</v>
      </c>
      <c r="N28" s="19">
        <f>AVERAGE(N14:N27)</f>
        <v>0.43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9" zoomScaleNormal="89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25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0.81</v>
      </c>
    </row>
    <row r="15" spans="1:14" s="11" customFormat="1" x14ac:dyDescent="0.2">
      <c r="A15" s="21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13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72</v>
      </c>
      <c r="N15" s="15">
        <v>0.81</v>
      </c>
    </row>
    <row r="16" spans="1:14" s="11" customFormat="1" x14ac:dyDescent="0.2">
      <c r="A16" s="21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73</v>
      </c>
      <c r="N16" s="15">
        <v>0.82</v>
      </c>
    </row>
    <row r="17" spans="1:14" s="11" customFormat="1" x14ac:dyDescent="0.2">
      <c r="A17" s="21" t="str">
        <f>'1'!A17</f>
        <v>MACROECONOMIA</v>
      </c>
      <c r="B17" s="9" t="s">
        <v>21</v>
      </c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23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0.84</v>
      </c>
    </row>
    <row r="18" spans="1:14" s="11" customFormat="1" x14ac:dyDescent="0.2">
      <c r="A18" s="21" t="str">
        <f>'1'!A18</f>
        <v>MACROECONOMIA</v>
      </c>
      <c r="B18" s="9" t="s">
        <v>32</v>
      </c>
      <c r="C18" s="9" t="s">
        <v>52</v>
      </c>
      <c r="D18" s="9" t="str">
        <f>'1'!D18</f>
        <v>DLA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0.72</v>
      </c>
    </row>
    <row r="19" spans="1:14" s="11" customFormat="1" x14ac:dyDescent="0.2">
      <c r="A19" s="21" t="s">
        <v>51</v>
      </c>
      <c r="B19" s="9" t="s">
        <v>21</v>
      </c>
      <c r="C19" s="9" t="s">
        <v>48</v>
      </c>
      <c r="D19" s="9" t="s">
        <v>31</v>
      </c>
      <c r="E19" s="9">
        <v>31</v>
      </c>
      <c r="F19" s="9">
        <v>27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74</v>
      </c>
      <c r="N19" s="15">
        <v>0.77</v>
      </c>
    </row>
    <row r="20" spans="1:14" s="11" customFormat="1" x14ac:dyDescent="0.2">
      <c r="A20" s="21" t="s">
        <v>51</v>
      </c>
      <c r="B20" s="9" t="s">
        <v>32</v>
      </c>
      <c r="C20" s="9" t="s">
        <v>48</v>
      </c>
      <c r="D20" s="9" t="s">
        <v>31</v>
      </c>
      <c r="E20" s="9">
        <v>31</v>
      </c>
      <c r="F20" s="9">
        <v>27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74</v>
      </c>
      <c r="N20" s="15">
        <v>0.81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154</v>
      </c>
      <c r="G28" s="17">
        <f>SUM(G14:G27)</f>
        <v>0</v>
      </c>
      <c r="H28" s="18">
        <f>SUM(F28:G28)/E28</f>
        <v>0.875</v>
      </c>
      <c r="I28" s="17">
        <f t="shared" si="0"/>
        <v>22</v>
      </c>
      <c r="J28" s="18">
        <f t="shared" ref="J28" si="4">I28/E28</f>
        <v>0.125</v>
      </c>
      <c r="K28" s="17">
        <f>SUM(K14:K27)</f>
        <v>0</v>
      </c>
      <c r="L28" s="18">
        <f t="shared" si="1"/>
        <v>0</v>
      </c>
      <c r="M28" s="17">
        <f>AVERAGE(M14:M27)</f>
        <v>78.142857142857139</v>
      </c>
      <c r="N28" s="19">
        <f>AVERAGE(N14:N27)</f>
        <v>0.79714285714285715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34" t="s">
        <v>28</v>
      </c>
      <c r="H33" s="34"/>
      <c r="I33" s="34"/>
      <c r="J33" s="34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3" zoomScale="96" zoomScaleNormal="96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38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19</v>
      </c>
      <c r="G14" s="9"/>
      <c r="H14" s="10"/>
      <c r="I14" s="9">
        <f t="shared" ref="I14:I30" si="0">(E14-SUM(F14:G14))-K14</f>
        <v>12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x14ac:dyDescent="0.2">
      <c r="A15" s="9" t="str">
        <f>'1'!A15</f>
        <v>ECONOMIA</v>
      </c>
      <c r="B15" s="9" t="s">
        <v>38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24</v>
      </c>
      <c r="G15" s="9"/>
      <c r="H15" s="10"/>
      <c r="I15" s="9">
        <f t="shared" si="0"/>
        <v>-8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">
      <c r="A16" s="9" t="str">
        <f>'1'!A16</f>
        <v>ECONOMIA</v>
      </c>
      <c r="B16" s="9" t="s">
        <v>38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21</v>
      </c>
      <c r="G16" s="9"/>
      <c r="H16" s="10"/>
      <c r="I16" s="9">
        <f t="shared" si="0"/>
        <v>-4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">
      <c r="A17" s="9" t="str">
        <f>'1'!A17</f>
        <v>MACROECONOMIA</v>
      </c>
      <c r="B17" s="9" t="s">
        <v>39</v>
      </c>
      <c r="C17" s="9" t="s">
        <v>43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x14ac:dyDescent="0.2">
      <c r="A18" s="9" t="str">
        <f>'1'!A17</f>
        <v>MACROECONOMIA</v>
      </c>
      <c r="B18" s="9" t="s">
        <v>38</v>
      </c>
      <c r="C18" s="9" t="str">
        <f>'1'!C17</f>
        <v>505A</v>
      </c>
      <c r="D18" s="9" t="str">
        <f>'1'!D17</f>
        <v>DLA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">
      <c r="A19" s="9" t="str">
        <f>'1'!A18</f>
        <v>MACROECONOMIA</v>
      </c>
      <c r="B19" s="9" t="s">
        <v>39</v>
      </c>
      <c r="C19" s="9" t="s">
        <v>44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x14ac:dyDescent="0.2">
      <c r="A20" s="9" t="s">
        <v>41</v>
      </c>
      <c r="B20" s="9" t="s">
        <v>38</v>
      </c>
      <c r="C20" s="9" t="str">
        <f>'1'!C18</f>
        <v>505B</v>
      </c>
      <c r="D20" s="9" t="str">
        <f>'1'!D18</f>
        <v>DLA</v>
      </c>
      <c r="E20" s="9">
        <f>'1'!E18</f>
        <v>31</v>
      </c>
      <c r="F20" s="9">
        <v>9</v>
      </c>
      <c r="G20" s="9"/>
      <c r="H20" s="10"/>
      <c r="I20" s="9">
        <f t="shared" si="0"/>
        <v>22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">
      <c r="A21" s="9" t="s">
        <v>41</v>
      </c>
      <c r="B21" s="9" t="s">
        <v>39</v>
      </c>
      <c r="C21" s="9" t="s">
        <v>46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177</v>
      </c>
      <c r="F30" s="17">
        <f>SUM(F14:F29)</f>
        <v>134</v>
      </c>
      <c r="G30" s="17">
        <f>SUM(G14:G29)</f>
        <v>0</v>
      </c>
      <c r="H30" s="18">
        <f>SUM(F30:G30)/E30</f>
        <v>0.75706214689265539</v>
      </c>
      <c r="I30" s="17">
        <f t="shared" si="0"/>
        <v>43</v>
      </c>
      <c r="J30" s="18">
        <f t="shared" ref="J30" si="4">I30/E30</f>
        <v>0.24293785310734464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">
      <c r="A34" s="12"/>
    </row>
    <row r="35" spans="1:10" x14ac:dyDescent="0.2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">
      <c r="B36" s="39"/>
      <c r="C36" s="39"/>
      <c r="D36" s="39"/>
      <c r="G36" s="35"/>
      <c r="H36" s="35"/>
      <c r="I36" s="35"/>
      <c r="J36" s="35"/>
    </row>
    <row r="37" spans="1:10" hidden="1" x14ac:dyDescent="0.2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"/>
    <row r="39" spans="1:10" ht="45" customHeight="1" x14ac:dyDescent="0.2">
      <c r="B39" s="41" t="str">
        <f>B10</f>
        <v>MCA. EUGENIO CHÁVEZ ORTIZ</v>
      </c>
      <c r="C39" s="41"/>
      <c r="D39" s="41"/>
      <c r="E39" s="13"/>
      <c r="F39" s="13"/>
      <c r="G39" s="41" t="str">
        <f>'2'!G37:L37</f>
        <v>LIC. RENATA RAMOS MORENO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39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18</v>
      </c>
      <c r="G14" s="9"/>
      <c r="H14" s="10"/>
      <c r="I14" s="9">
        <f t="shared" ref="I14:I32" si="0">(E14-SUM(F14:G14))-K14</f>
        <v>13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">
      <c r="A15" s="9" t="str">
        <f>'1'!A15</f>
        <v>ECONOMIA</v>
      </c>
      <c r="B15" s="9" t="s">
        <v>40</v>
      </c>
      <c r="C15" s="9" t="s">
        <v>37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x14ac:dyDescent="0.2">
      <c r="A16" s="9" t="str">
        <f>'1'!A15</f>
        <v>ECONOMIA</v>
      </c>
      <c r="B16" s="9" t="s">
        <v>39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20</v>
      </c>
      <c r="G16" s="9"/>
      <c r="H16" s="10"/>
      <c r="I16" s="9">
        <f t="shared" si="0"/>
        <v>-4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">
      <c r="A17" s="9" t="s">
        <v>36</v>
      </c>
      <c r="B17" s="9" t="s">
        <v>40</v>
      </c>
      <c r="C17" s="9" t="s">
        <v>42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x14ac:dyDescent="0.2">
      <c r="A18" s="9" t="str">
        <f>'1'!A16</f>
        <v>ECONOMIA</v>
      </c>
      <c r="B18" s="9" t="s">
        <v>40</v>
      </c>
      <c r="C18" s="9" t="str">
        <f>'1'!C16</f>
        <v>301C</v>
      </c>
      <c r="D18" s="9" t="str">
        <f>'1'!D16</f>
        <v>II</v>
      </c>
      <c r="E18" s="9">
        <f>'1'!E16</f>
        <v>17</v>
      </c>
      <c r="F18" s="9">
        <v>22</v>
      </c>
      <c r="G18" s="9"/>
      <c r="H18" s="10"/>
      <c r="I18" s="9">
        <f t="shared" si="0"/>
        <v>-5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">
      <c r="A19" s="9" t="s">
        <v>41</v>
      </c>
      <c r="B19" s="9" t="s">
        <v>45</v>
      </c>
      <c r="C19" s="9" t="s">
        <v>43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x14ac:dyDescent="0.2">
      <c r="A20" s="9" t="str">
        <f>'1'!A17</f>
        <v>MACROECONOMIA</v>
      </c>
      <c r="B20" s="9" t="s">
        <v>40</v>
      </c>
      <c r="C20" s="9" t="str">
        <f>'1'!C17</f>
        <v>505A</v>
      </c>
      <c r="D20" s="9" t="str">
        <f>'1'!D17</f>
        <v>DLA</v>
      </c>
      <c r="E20" s="9">
        <f>'1'!E17</f>
        <v>25</v>
      </c>
      <c r="F20" s="9">
        <v>11</v>
      </c>
      <c r="G20" s="9"/>
      <c r="H20" s="10"/>
      <c r="I20" s="9">
        <f t="shared" si="0"/>
        <v>14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">
      <c r="A21" s="9" t="str">
        <f>'1'!A18</f>
        <v>MACROECONOMIA</v>
      </c>
      <c r="B21" s="9" t="s">
        <v>45</v>
      </c>
      <c r="C21" s="9" t="s">
        <v>44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x14ac:dyDescent="0.2">
      <c r="A22" s="9" t="str">
        <f>'1'!A18</f>
        <v>MACROECONOMIA</v>
      </c>
      <c r="B22" s="9" t="s">
        <v>40</v>
      </c>
      <c r="C22" s="9" t="str">
        <f>'1'!C18</f>
        <v>505B</v>
      </c>
      <c r="D22" s="9" t="str">
        <f>'1'!D18</f>
        <v>DLA</v>
      </c>
      <c r="E22" s="9">
        <f>'1'!E18</f>
        <v>31</v>
      </c>
      <c r="F22" s="9">
        <v>12</v>
      </c>
      <c r="G22" s="9"/>
      <c r="H22" s="10"/>
      <c r="I22" s="9">
        <f t="shared" si="0"/>
        <v>19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">
      <c r="A23" s="9" t="s">
        <v>41</v>
      </c>
      <c r="B23" s="9" t="s">
        <v>45</v>
      </c>
      <c r="C23" s="9" t="s">
        <v>46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237</v>
      </c>
      <c r="F32" s="17">
        <f>SUM(F14:F31)</f>
        <v>175</v>
      </c>
      <c r="G32" s="17">
        <f>SUM(G14:G31)</f>
        <v>0</v>
      </c>
      <c r="H32" s="18">
        <f>SUM(F32:G32)/E32</f>
        <v>0.73839662447257381</v>
      </c>
      <c r="I32" s="17">
        <f t="shared" si="0"/>
        <v>62</v>
      </c>
      <c r="J32" s="18">
        <f t="shared" ref="J32" si="2">I32/E32</f>
        <v>0.26160337552742619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ht="62.25" customHeight="1" x14ac:dyDescent="0.2">
      <c r="B38" s="39"/>
      <c r="C38" s="39"/>
      <c r="D38" s="39"/>
      <c r="G38" s="35"/>
      <c r="H38" s="35"/>
      <c r="I38" s="35"/>
      <c r="J38" s="35"/>
    </row>
    <row r="39" spans="1:14" hidden="1" x14ac:dyDescent="0.2">
      <c r="A39" s="40" t="e">
        <v>#REF!</v>
      </c>
      <c r="B39" s="40"/>
      <c r="C39" s="6"/>
      <c r="E39" s="40"/>
      <c r="F39" s="40"/>
      <c r="G39" s="40"/>
      <c r="H39" s="40"/>
    </row>
    <row r="40" spans="1:14" hidden="1" x14ac:dyDescent="0.2"/>
    <row r="41" spans="1:14" ht="45" customHeight="1" x14ac:dyDescent="0.2">
      <c r="B41" s="41" t="str">
        <f>B10</f>
        <v>MCA. EUGENIO CHÁVEZ ORTIZ</v>
      </c>
      <c r="C41" s="41"/>
      <c r="D41" s="41"/>
      <c r="E41" s="13"/>
      <c r="F41" s="13"/>
      <c r="G41" s="41" t="str">
        <f>'3'!G39:J39</f>
        <v>LIC. RENATA RAMOS MORENO</v>
      </c>
      <c r="H41" s="41"/>
      <c r="I41" s="41"/>
      <c r="J41" s="41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17</v>
      </c>
      <c r="G14" s="9">
        <v>7</v>
      </c>
      <c r="H14" s="10">
        <f>(F14+G14)/E14</f>
        <v>0.77419354838709675</v>
      </c>
      <c r="I14" s="9">
        <f t="shared" ref="I14:I27" si="0">(E14-SUM(F14:G14))-K14</f>
        <v>7</v>
      </c>
      <c r="J14" s="10">
        <f t="shared" ref="J14:J27" si="1">I14/E14</f>
        <v>0.22580645161290322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17</v>
      </c>
      <c r="G15" s="9">
        <v>14</v>
      </c>
      <c r="H15" s="10">
        <f t="shared" ref="H15:H18" si="3">(F15+G15)/E15</f>
        <v>1.9375</v>
      </c>
      <c r="I15" s="9">
        <f t="shared" si="0"/>
        <v>-15</v>
      </c>
      <c r="J15" s="10">
        <f t="shared" si="1"/>
        <v>-0.9375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18</v>
      </c>
      <c r="G16" s="9">
        <v>6</v>
      </c>
      <c r="H16" s="10">
        <f t="shared" si="3"/>
        <v>1.411764705882353</v>
      </c>
      <c r="I16" s="9">
        <f t="shared" si="0"/>
        <v>-7</v>
      </c>
      <c r="J16" s="10">
        <f t="shared" si="1"/>
        <v>-0.41176470588235292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11</v>
      </c>
      <c r="G17" s="9">
        <v>2</v>
      </c>
      <c r="H17" s="10">
        <f t="shared" si="3"/>
        <v>0.52</v>
      </c>
      <c r="I17" s="9">
        <f t="shared" si="0"/>
        <v>12</v>
      </c>
      <c r="J17" s="10">
        <f t="shared" si="1"/>
        <v>0.48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505B</v>
      </c>
      <c r="D18" s="9" t="str">
        <f>'1'!D18</f>
        <v>DLA</v>
      </c>
      <c r="E18" s="9">
        <f>'1'!E18</f>
        <v>31</v>
      </c>
      <c r="F18" s="9">
        <v>8</v>
      </c>
      <c r="G18" s="9">
        <v>6</v>
      </c>
      <c r="H18" s="10">
        <f t="shared" si="3"/>
        <v>0.45161290322580644</v>
      </c>
      <c r="I18" s="9">
        <f t="shared" si="0"/>
        <v>17</v>
      </c>
      <c r="J18" s="10">
        <f t="shared" si="1"/>
        <v>0.54838709677419351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120</v>
      </c>
      <c r="F27" s="17">
        <f>SUM(F14:F26)</f>
        <v>71</v>
      </c>
      <c r="G27" s="17">
        <f>SUM(G14:G26)</f>
        <v>35</v>
      </c>
      <c r="H27" s="18">
        <f>SUM(F27:G27)/E27</f>
        <v>0.8833333333333333</v>
      </c>
      <c r="I27" s="17">
        <f t="shared" si="0"/>
        <v>14</v>
      </c>
      <c r="J27" s="18">
        <f t="shared" si="1"/>
        <v>0.11666666666666667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'4'!G41:J41</f>
        <v>LIC. RENATA RAMOS MORENO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2024-06-12T21:06:43Z</cp:lastPrinted>
  <dcterms:created xsi:type="dcterms:W3CDTF">2021-11-22T14:45:25Z</dcterms:created>
  <dcterms:modified xsi:type="dcterms:W3CDTF">2024-10-25T03:21:33Z</dcterms:modified>
  <cp:category/>
  <cp:contentStatus/>
</cp:coreProperties>
</file>