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-120" yWindow="-120" windowWidth="24240" windowHeight="131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3" l="1"/>
  <c r="E16" i="23"/>
  <c r="E15" i="23"/>
  <c r="E14" i="23"/>
  <c r="A18" i="23"/>
  <c r="A17" i="23"/>
  <c r="A16" i="23"/>
  <c r="A15" i="23"/>
  <c r="A14" i="23"/>
  <c r="L19" i="22" l="1"/>
  <c r="L20" i="22"/>
  <c r="I19" i="22"/>
  <c r="I20" i="22"/>
  <c r="D18" i="10" l="1"/>
  <c r="A18" i="10"/>
  <c r="D17" i="10"/>
  <c r="C17" i="10"/>
  <c r="A17" i="10"/>
  <c r="D16" i="10"/>
  <c r="C16" i="10"/>
  <c r="A16" i="10"/>
  <c r="D15" i="10"/>
  <c r="C15" i="10"/>
  <c r="A15" i="10"/>
  <c r="D14" i="10"/>
  <c r="C14" i="10"/>
  <c r="A14" i="10"/>
  <c r="N17" i="25" l="1"/>
  <c r="I17" i="23" l="1"/>
  <c r="L19" i="23" l="1"/>
  <c r="I19" i="23"/>
  <c r="D17" i="23"/>
  <c r="L17" i="23"/>
  <c r="I15" i="24" l="1"/>
  <c r="I17" i="24"/>
  <c r="I19" i="24"/>
  <c r="I21" i="24"/>
  <c r="I23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I14" i="24"/>
  <c r="B10" i="24"/>
  <c r="B41" i="24" s="1"/>
  <c r="L8" i="24"/>
  <c r="H8" i="24"/>
  <c r="E8" i="24"/>
  <c r="N30" i="23"/>
  <c r="M30" i="23"/>
  <c r="K30" i="23"/>
  <c r="G30" i="23"/>
  <c r="F30" i="23"/>
  <c r="D20" i="23"/>
  <c r="C20" i="23"/>
  <c r="I18" i="23"/>
  <c r="D18" i="23"/>
  <c r="C18" i="23"/>
  <c r="I16" i="23"/>
  <c r="D16" i="23"/>
  <c r="C16" i="23"/>
  <c r="I15" i="23"/>
  <c r="D15" i="23"/>
  <c r="C15" i="23"/>
  <c r="I14" i="23"/>
  <c r="D14" i="23"/>
  <c r="C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0" i="23" l="1"/>
  <c r="L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<sst xmlns="http://schemas.openxmlformats.org/spreadsheetml/2006/main" count="233" uniqueCount="50">
  <si>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</si>
  <si>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</si>
  <si>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</si>
  <si>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</si>
  <si>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</si>
  <si>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</si>
  <si>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</si>
  <si>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</si>
  <si>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</si>
  <si>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</si>
  <si>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</si>
  <si>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</si>
  <si>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</si>
  <si>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</si>
  <si>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</si>
  <si>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</si>
  <si>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</si>
  <si>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</si>
  <si>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</si>
  <si>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</si>
  <si>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</si>
  <si>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</si>
  <si>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</si>
  <si>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</si>
  <si>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</si>
  <si>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</si>
  <si>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</si>
  <si>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</si>
  <si>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</si>
  <si>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</si>
  <si>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</si>
  <si>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</si>
  <si>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</si>
  <si>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</si>
  <si>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</si>
  <si>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</si>
  <si>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III</t>
  </si>
  <si>
    <t>IV</t>
  </si>
  <si>
    <t>V</t>
  </si>
  <si>
    <t>VI</t>
  </si>
  <si>
    <t>LIC. RENATA RAMOS MORENO</t>
  </si>
  <si>
    <t>505B</t>
  </si>
  <si>
    <t>AGO - DIC 24</t>
  </si>
  <si>
    <t>S/E</t>
  </si>
  <si>
    <t>MACROECONOMIA</t>
  </si>
  <si>
    <t>505A</t>
  </si>
  <si>
    <t>ECONOMIA</t>
  </si>
  <si>
    <t>301A</t>
  </si>
  <si>
    <t>301B</t>
  </si>
  <si>
    <t>301C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</si>
</sst>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ECONOMIA</v>
          </cell>
          <cell r="C14" t="str">
            <v>301A</v>
          </cell>
          <cell r="D14" t="str">
            <v>II</v>
          </cell>
        </row>
        <row r="15">
          <cell r="A15" t="str">
            <v>ECONOMIA</v>
          </cell>
          <cell r="C15" t="str">
            <v>301B</v>
          </cell>
          <cell r="D15" t="str">
            <v>II</v>
          </cell>
        </row>
        <row r="16">
          <cell r="A16" t="str">
            <v>ECONOMIA</v>
          </cell>
          <cell r="C16" t="str">
            <v>301C</v>
          </cell>
          <cell r="D16" t="str">
            <v>II</v>
          </cell>
        </row>
        <row r="17">
          <cell r="A17" t="str">
            <v>MACROECONOMIA</v>
          </cell>
          <cell r="C17" t="str">
            <v>505A</v>
          </cell>
          <cell r="D17" t="str">
            <v>DLA</v>
          </cell>
        </row>
        <row r="18">
          <cell r="A18" t="str">
            <v>MACROECONOMIA</v>
          </cell>
          <cell r="D18" t="str">
            <v>DLA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42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'[1]1'!A14</f>
        <v>ECONOMIA</v>
      </c>
      <c r="B14" s="9" t="s">
        <v>21</v>
      </c>
      <c r="C14" s="9" t="str">
        <f>'[1]1'!C14</f>
        <v>301A</v>
      </c>
      <c r="D14" s="9" t="str">
        <f>'[1]1'!D14</f>
        <v>II</v>
      </c>
      <c r="E14" s="9"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0.77</v>
      </c>
    </row>
    <row r="15" spans="1:14" s="11" customFormat="1" x14ac:dyDescent="0.2">
      <c r="A15" s="9" t="str">
        <f>'[1]1'!A15</f>
        <v>ECONOMIA</v>
      </c>
      <c r="B15" s="9" t="s">
        <v>21</v>
      </c>
      <c r="C15" s="9" t="str">
        <f>'[1]1'!C15</f>
        <v>301B</v>
      </c>
      <c r="D15" s="9" t="str">
        <f>'[1]1'!D15</f>
        <v>II</v>
      </c>
      <c r="E15" s="9"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50</v>
      </c>
      <c r="N15" s="15">
        <v>0.56000000000000005</v>
      </c>
    </row>
    <row r="16" spans="1:14" s="11" customFormat="1" x14ac:dyDescent="0.2">
      <c r="A16" s="9" t="str">
        <f>'[1]1'!A16</f>
        <v>ECONOMIA</v>
      </c>
      <c r="B16" s="9" t="s">
        <v>21</v>
      </c>
      <c r="C16" s="9" t="str">
        <f>'[1]1'!C16</f>
        <v>301C</v>
      </c>
      <c r="D16" s="9" t="str">
        <f>'[1]1'!D16</f>
        <v>II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0.82</v>
      </c>
    </row>
    <row r="17" spans="1:14" s="11" customFormat="1" x14ac:dyDescent="0.2">
      <c r="A17" s="9" t="str">
        <f>'[1]1'!A17</f>
        <v>MACROECONOMIA</v>
      </c>
      <c r="B17" s="9" t="s">
        <v>43</v>
      </c>
      <c r="C17" s="9" t="str">
        <f>'[1]1'!C17</f>
        <v>505A</v>
      </c>
      <c r="D17" s="9" t="str">
        <f>'[1]1'!D17</f>
        <v>DLA</v>
      </c>
      <c r="E17" s="9">
        <v>25</v>
      </c>
      <c r="F17" s="9">
        <v>0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 t="str">
        <f>'[1]1'!A18</f>
        <v>MACROECONOMIA</v>
      </c>
      <c r="B18" s="9" t="s">
        <v>43</v>
      </c>
      <c r="C18" s="9" t="s">
        <v>41</v>
      </c>
      <c r="D18" s="9" t="str">
        <f>'[1]1'!D18</f>
        <v>DLA</v>
      </c>
      <c r="E18" s="9">
        <v>31</v>
      </c>
      <c r="F18" s="9">
        <v>0</v>
      </c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48</v>
      </c>
      <c r="G28" s="17">
        <f>SUM(G14:G27)</f>
        <v>0</v>
      </c>
      <c r="H28" s="18">
        <f>SUM(F28:G28)/E28</f>
        <v>0.4</v>
      </c>
      <c r="I28" s="17">
        <f t="shared" si="0"/>
        <v>72</v>
      </c>
      <c r="J28" s="18">
        <f t="shared" ref="J28" si="2">I28/E28</f>
        <v>0.6</v>
      </c>
      <c r="K28" s="17">
        <f>SUM(K14:K27)</f>
        <v>0</v>
      </c>
      <c r="L28" s="18">
        <f t="shared" si="1"/>
        <v>0</v>
      </c>
      <c r="M28" s="17">
        <f>AVERAGE(M14:M27)</f>
        <v>38.4</v>
      </c>
      <c r="N28" s="19">
        <f>AVERAGE(N14:N27)</f>
        <v>0.43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9" zoomScaleNormal="89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0.81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13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72</v>
      </c>
      <c r="N15" s="15">
        <v>0.81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0.82</v>
      </c>
    </row>
    <row r="17" spans="1:14" s="11" customFormat="1" x14ac:dyDescent="0.2">
      <c r="A17" s="21" t="str">
        <f>'1'!A17</f>
        <v>MACROECONOMIA</v>
      </c>
      <c r="B17" s="9" t="s">
        <v>21</v>
      </c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23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0.84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">
        <v>45</v>
      </c>
      <c r="D18" s="9" t="str">
        <f>'1'!D18</f>
        <v>DLA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0.72</v>
      </c>
    </row>
    <row r="19" spans="1:14" s="11" customFormat="1" x14ac:dyDescent="0.2">
      <c r="A19" s="21" t="s">
        <v>44</v>
      </c>
      <c r="B19" s="9" t="s">
        <v>21</v>
      </c>
      <c r="C19" s="9" t="s">
        <v>41</v>
      </c>
      <c r="D19" s="9" t="s">
        <v>31</v>
      </c>
      <c r="E19" s="9">
        <v>31</v>
      </c>
      <c r="F19" s="9">
        <v>27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0.77</v>
      </c>
    </row>
    <row r="20" spans="1:14" s="11" customFormat="1" x14ac:dyDescent="0.2">
      <c r="A20" s="21" t="s">
        <v>44</v>
      </c>
      <c r="B20" s="9" t="s">
        <v>32</v>
      </c>
      <c r="C20" s="9" t="s">
        <v>41</v>
      </c>
      <c r="D20" s="9" t="s">
        <v>31</v>
      </c>
      <c r="E20" s="9">
        <v>31</v>
      </c>
      <c r="F20" s="9">
        <v>27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74</v>
      </c>
      <c r="N20" s="15">
        <v>0.81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154</v>
      </c>
      <c r="G28" s="17">
        <f>SUM(G14:G27)</f>
        <v>0</v>
      </c>
      <c r="H28" s="18">
        <f>SUM(F28:G28)/E28</f>
        <v>0.875</v>
      </c>
      <c r="I28" s="17">
        <f t="shared" si="0"/>
        <v>22</v>
      </c>
      <c r="J28" s="18">
        <f t="shared" ref="J28" si="4">I28/E28</f>
        <v>0.125</v>
      </c>
      <c r="K28" s="17">
        <f>SUM(K14:K27)</f>
        <v>0</v>
      </c>
      <c r="L28" s="18">
        <f t="shared" si="1"/>
        <v>0</v>
      </c>
      <c r="M28" s="17">
        <f>AVERAGE(M14:M27)</f>
        <v>78.142857142857139</v>
      </c>
      <c r="N28" s="19">
        <f>AVERAGE(N14:N27)</f>
        <v>0.79714285714285715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96" zoomScaleNormal="96" zoomScaleSheetLayoutView="100" workbookViewId="0">
      <selection activeCell="A14" sqref="A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36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23</v>
      </c>
      <c r="G14" s="9"/>
      <c r="H14" s="10"/>
      <c r="I14" s="9">
        <f t="shared" ref="I14:I30" si="0">(E14-SUM(F14:G14))-K14</f>
        <v>8</v>
      </c>
      <c r="J14" s="10"/>
      <c r="K14" s="9">
        <v>0</v>
      </c>
      <c r="L14" s="10">
        <f t="shared" ref="L14:L30" si="1">K14/E14</f>
        <v>0</v>
      </c>
      <c r="M14" s="9">
        <v>57</v>
      </c>
      <c r="N14" s="15">
        <v>0.74</v>
      </c>
    </row>
    <row r="15" spans="1:14" s="11" customFormat="1" x14ac:dyDescent="0.2">
      <c r="A15" s="21" t="str">
        <f>'1'!A15</f>
        <v>ECONOMIA</v>
      </c>
      <c r="B15" s="9" t="s">
        <v>36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43</v>
      </c>
      <c r="N15" s="15">
        <v>0.56000000000000005</v>
      </c>
    </row>
    <row r="16" spans="1:14" s="11" customFormat="1" x14ac:dyDescent="0.2">
      <c r="A16" s="21" t="str">
        <f>'1'!A16</f>
        <v>ECONOMIA</v>
      </c>
      <c r="B16" s="9" t="s">
        <v>36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10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44</v>
      </c>
      <c r="N16" s="15">
        <v>0.59</v>
      </c>
    </row>
    <row r="17" spans="1:14" s="11" customFormat="1" x14ac:dyDescent="0.2">
      <c r="A17" s="21" t="str">
        <f>'1'!A17</f>
        <v>MACROECONOMIA</v>
      </c>
      <c r="B17" s="9" t="s">
        <v>36</v>
      </c>
      <c r="C17" s="9" t="s">
        <v>45</v>
      </c>
      <c r="D17" s="9" t="str">
        <f>'1'!D17</f>
        <v>DLA</v>
      </c>
      <c r="E17" s="9">
        <f>'1'!E17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2">K17/E17</f>
        <v>0</v>
      </c>
      <c r="M17" s="9">
        <v>78</v>
      </c>
      <c r="N17" s="15">
        <v>0.36</v>
      </c>
    </row>
    <row r="18" spans="1:14" s="11" customFormat="1" x14ac:dyDescent="0.2">
      <c r="A18" s="21" t="str">
        <f>'1'!A18</f>
        <v>MACROECONOMIA</v>
      </c>
      <c r="B18" s="9" t="s">
        <v>37</v>
      </c>
      <c r="C18" s="9" t="str">
        <f>'1'!C17</f>
        <v>505A</v>
      </c>
      <c r="D18" s="9" t="str">
        <f>'1'!D17</f>
        <v>DLA</v>
      </c>
      <c r="E18" s="9">
        <v>25</v>
      </c>
      <c r="F18" s="9">
        <v>23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0.84</v>
      </c>
    </row>
    <row r="19" spans="1:14" s="11" customFormat="1" x14ac:dyDescent="0.2">
      <c r="A19" s="21" t="s">
        <v>44</v>
      </c>
      <c r="B19" s="9" t="s">
        <v>36</v>
      </c>
      <c r="C19" s="9" t="s">
        <v>41</v>
      </c>
      <c r="D19" s="9" t="s">
        <v>31</v>
      </c>
      <c r="E19" s="9">
        <v>31</v>
      </c>
      <c r="F19" s="9">
        <v>22</v>
      </c>
      <c r="G19" s="9"/>
      <c r="H19" s="10"/>
      <c r="I19" s="9">
        <f t="shared" si="0"/>
        <v>9</v>
      </c>
      <c r="J19" s="10"/>
      <c r="K19" s="9">
        <v>0</v>
      </c>
      <c r="L19" s="10">
        <f t="shared" ref="L19:L20" si="3">K19/E19</f>
        <v>0</v>
      </c>
      <c r="M19" s="9">
        <v>62</v>
      </c>
      <c r="N19" s="15">
        <v>0.71</v>
      </c>
    </row>
    <row r="20" spans="1:14" s="11" customFormat="1" x14ac:dyDescent="0.2">
      <c r="A20" s="21" t="s">
        <v>44</v>
      </c>
      <c r="B20" s="9" t="s">
        <v>37</v>
      </c>
      <c r="C20" s="9" t="str">
        <f>'1'!C18</f>
        <v>505B</v>
      </c>
      <c r="D20" s="9" t="str">
        <f>'1'!D18</f>
        <v>DLA</v>
      </c>
      <c r="E20" s="9">
        <v>31</v>
      </c>
      <c r="F20" s="9">
        <v>25</v>
      </c>
      <c r="G20" s="9"/>
      <c r="H20" s="10"/>
      <c r="I20" s="9">
        <f t="shared" si="0"/>
        <v>6</v>
      </c>
      <c r="J20" s="10"/>
      <c r="K20" s="9">
        <v>0</v>
      </c>
      <c r="L20" s="10">
        <f t="shared" si="3"/>
        <v>0</v>
      </c>
      <c r="M20" s="9">
        <v>69</v>
      </c>
      <c r="N20" s="15">
        <v>0.81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176</v>
      </c>
      <c r="F30" s="17">
        <f>SUM(F14:F29)</f>
        <v>137</v>
      </c>
      <c r="G30" s="17">
        <f>SUM(G14:G29)</f>
        <v>0</v>
      </c>
      <c r="H30" s="18">
        <f>SUM(F30:G30)/E30</f>
        <v>0.77840909090909094</v>
      </c>
      <c r="I30" s="17">
        <f t="shared" si="0"/>
        <v>39</v>
      </c>
      <c r="J30" s="18">
        <f t="shared" ref="J30" si="4">I30/E30</f>
        <v>0.22159090909090909</v>
      </c>
      <c r="K30" s="17">
        <f>SUM(K14:K29)</f>
        <v>0</v>
      </c>
      <c r="L30" s="18">
        <f t="shared" si="1"/>
        <v>0</v>
      </c>
      <c r="M30" s="17">
        <f>AVERAGE(M14:M29)</f>
        <v>62.142857142857146</v>
      </c>
      <c r="N30" s="19">
        <f>AVERAGE(N14:N29)</f>
        <v>0.65857142857142847</v>
      </c>
    </row>
    <row r="32" spans="1:14" ht="120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4" zoomScaleNormal="100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">
        <v>46</v>
      </c>
      <c r="B14" s="9" t="s">
        <v>37</v>
      </c>
      <c r="C14" s="9" t="s">
        <v>47</v>
      </c>
      <c r="D14" s="9" t="s">
        <v>32</v>
      </c>
      <c r="E14" s="9">
        <v>31</v>
      </c>
      <c r="F14" s="9">
        <v>21</v>
      </c>
      <c r="G14" s="9"/>
      <c r="H14" s="10"/>
      <c r="I14" s="9">
        <f t="shared" ref="I14:I32" si="0">(E14-SUM(F14:G14))-K14</f>
        <v>10</v>
      </c>
      <c r="J14" s="10"/>
      <c r="K14" s="9">
        <v>0</v>
      </c>
      <c r="L14" s="10">
        <f t="shared" ref="L14:L32" si="1">K14/E14</f>
        <v>0</v>
      </c>
      <c r="M14" s="9">
        <v>55</v>
      </c>
      <c r="N14" s="15">
        <v>0.68</v>
      </c>
    </row>
    <row r="15" spans="1:14" s="11" customFormat="1" x14ac:dyDescent="0.2">
      <c r="A15" s="9" t="s">
        <v>46</v>
      </c>
      <c r="B15" s="9" t="s">
        <v>38</v>
      </c>
      <c r="C15" s="9" t="s">
        <v>47</v>
      </c>
      <c r="D15" s="9" t="s">
        <v>32</v>
      </c>
      <c r="E15" s="9">
        <v>31</v>
      </c>
      <c r="F15" s="9">
        <v>22</v>
      </c>
      <c r="G15" s="9"/>
      <c r="H15" s="10"/>
      <c r="I15" s="9">
        <f t="shared" si="0"/>
        <v>9</v>
      </c>
      <c r="J15" s="10"/>
      <c r="K15" s="9">
        <v>0</v>
      </c>
      <c r="L15" s="10">
        <v>0</v>
      </c>
      <c r="M15" s="9">
        <v>59</v>
      </c>
      <c r="N15" s="15">
        <v>0.71</v>
      </c>
    </row>
    <row r="16" spans="1:14" s="11" customFormat="1" x14ac:dyDescent="0.2">
      <c r="A16" s="9" t="s">
        <v>46</v>
      </c>
      <c r="B16" s="9" t="s">
        <v>37</v>
      </c>
      <c r="C16" s="9" t="s">
        <v>48</v>
      </c>
      <c r="D16" s="9" t="s">
        <v>32</v>
      </c>
      <c r="E16" s="9">
        <v>16</v>
      </c>
      <c r="F16" s="9">
        <v>5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25</v>
      </c>
      <c r="N16" s="15">
        <v>0.31</v>
      </c>
    </row>
    <row r="17" spans="1:14" s="11" customFormat="1" x14ac:dyDescent="0.2">
      <c r="A17" s="9" t="s">
        <v>46</v>
      </c>
      <c r="B17" s="9" t="s">
        <v>38</v>
      </c>
      <c r="C17" s="9" t="s">
        <v>48</v>
      </c>
      <c r="D17" s="9" t="s">
        <v>32</v>
      </c>
      <c r="E17" s="9">
        <v>16</v>
      </c>
      <c r="F17" s="9">
        <v>9</v>
      </c>
      <c r="G17" s="9"/>
      <c r="H17" s="10"/>
      <c r="I17" s="9">
        <f t="shared" si="0"/>
        <v>7</v>
      </c>
      <c r="J17" s="10"/>
      <c r="K17" s="9">
        <v>0</v>
      </c>
      <c r="L17" s="10">
        <v>0</v>
      </c>
      <c r="M17" s="9">
        <v>45</v>
      </c>
      <c r="N17" s="15">
        <v>0.56000000000000005</v>
      </c>
    </row>
    <row r="18" spans="1:14" s="11" customFormat="1" x14ac:dyDescent="0.2">
      <c r="A18" s="9" t="s">
        <v>46</v>
      </c>
      <c r="B18" s="9" t="s">
        <v>37</v>
      </c>
      <c r="C18" s="9" t="s">
        <v>49</v>
      </c>
      <c r="D18" s="9" t="s">
        <v>32</v>
      </c>
      <c r="E18" s="9">
        <v>17</v>
      </c>
      <c r="F18" s="9">
        <v>5</v>
      </c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>
        <v>24</v>
      </c>
      <c r="N18" s="15">
        <v>0.28999999999999998</v>
      </c>
    </row>
    <row r="19" spans="1:14" s="11" customFormat="1" x14ac:dyDescent="0.2">
      <c r="A19" s="9" t="s">
        <v>46</v>
      </c>
      <c r="B19" s="9" t="s">
        <v>38</v>
      </c>
      <c r="C19" s="9" t="s">
        <v>49</v>
      </c>
      <c r="D19" s="9" t="s">
        <v>32</v>
      </c>
      <c r="E19" s="9">
        <v>17</v>
      </c>
      <c r="F19" s="9">
        <v>9</v>
      </c>
      <c r="G19" s="9"/>
      <c r="H19" s="10"/>
      <c r="I19" s="9">
        <f t="shared" si="0"/>
        <v>8</v>
      </c>
      <c r="J19" s="10"/>
      <c r="K19" s="9">
        <v>0</v>
      </c>
      <c r="L19" s="10">
        <v>0</v>
      </c>
      <c r="M19" s="9">
        <v>42</v>
      </c>
      <c r="N19" s="15">
        <v>0.53</v>
      </c>
    </row>
    <row r="20" spans="1:14" s="11" customFormat="1" x14ac:dyDescent="0.2">
      <c r="A20" s="9" t="s">
        <v>44</v>
      </c>
      <c r="B20" s="9" t="s">
        <v>38</v>
      </c>
      <c r="C20" s="9" t="s">
        <v>45</v>
      </c>
      <c r="D20" s="9" t="s">
        <v>31</v>
      </c>
      <c r="E20" s="9">
        <v>25</v>
      </c>
      <c r="F20" s="9">
        <v>22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67</v>
      </c>
      <c r="N20" s="15">
        <v>0.88</v>
      </c>
    </row>
    <row r="21" spans="1:14" s="11" customFormat="1" x14ac:dyDescent="0.2">
      <c r="A21" s="9" t="s">
        <v>44</v>
      </c>
      <c r="B21" s="9" t="s">
        <v>39</v>
      </c>
      <c r="C21" s="9" t="s">
        <v>45</v>
      </c>
      <c r="D21" s="9" t="s">
        <v>31</v>
      </c>
      <c r="E21" s="9">
        <v>25</v>
      </c>
      <c r="F21" s="9">
        <v>22</v>
      </c>
      <c r="G21" s="9"/>
      <c r="H21" s="10"/>
      <c r="I21" s="9">
        <f t="shared" si="0"/>
        <v>3</v>
      </c>
      <c r="J21" s="10"/>
      <c r="K21" s="9">
        <v>0</v>
      </c>
      <c r="L21" s="10">
        <v>0</v>
      </c>
      <c r="M21" s="9">
        <v>68</v>
      </c>
      <c r="N21" s="15">
        <v>0.88</v>
      </c>
    </row>
    <row r="22" spans="1:14" s="11" customFormat="1" x14ac:dyDescent="0.2">
      <c r="A22" s="9" t="s">
        <v>44</v>
      </c>
      <c r="B22" s="9" t="s">
        <v>38</v>
      </c>
      <c r="C22" s="9" t="s">
        <v>41</v>
      </c>
      <c r="D22" s="9" t="str">
        <f>'1'!D18</f>
        <v>DLA</v>
      </c>
      <c r="E22" s="9">
        <f>'1'!E18</f>
        <v>31</v>
      </c>
      <c r="F22" s="9">
        <v>21</v>
      </c>
      <c r="G22" s="9"/>
      <c r="H22" s="10"/>
      <c r="I22" s="9">
        <f t="shared" si="0"/>
        <v>10</v>
      </c>
      <c r="J22" s="10"/>
      <c r="K22" s="9">
        <v>0</v>
      </c>
      <c r="L22" s="10">
        <f t="shared" si="1"/>
        <v>0</v>
      </c>
      <c r="M22" s="9">
        <v>54</v>
      </c>
      <c r="N22" s="15">
        <v>0.68</v>
      </c>
    </row>
    <row r="23" spans="1:14" s="11" customFormat="1" x14ac:dyDescent="0.2">
      <c r="A23" s="9" t="s">
        <v>44</v>
      </c>
      <c r="B23" s="9" t="s">
        <v>39</v>
      </c>
      <c r="C23" s="9" t="s">
        <v>41</v>
      </c>
      <c r="D23" s="9" t="s">
        <v>31</v>
      </c>
      <c r="E23" s="9">
        <v>31</v>
      </c>
      <c r="F23" s="9">
        <v>24</v>
      </c>
      <c r="G23" s="9"/>
      <c r="H23" s="10"/>
      <c r="I23" s="9">
        <f t="shared" si="0"/>
        <v>7</v>
      </c>
      <c r="J23" s="10"/>
      <c r="K23" s="9">
        <v>0</v>
      </c>
      <c r="L23" s="10">
        <v>0</v>
      </c>
      <c r="M23" s="9">
        <v>61</v>
      </c>
      <c r="N23" s="15">
        <v>0.77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240</v>
      </c>
      <c r="F32" s="17">
        <f>SUM(F14:F31)</f>
        <v>160</v>
      </c>
      <c r="G32" s="17">
        <f>SUM(G14:G31)</f>
        <v>0</v>
      </c>
      <c r="H32" s="18">
        <f>SUM(F32:G32)/E32</f>
        <v>0.66666666666666663</v>
      </c>
      <c r="I32" s="17">
        <f t="shared" si="0"/>
        <v>80</v>
      </c>
      <c r="J32" s="18">
        <f t="shared" ref="J32" si="2">I32/E32</f>
        <v>0.33333333333333331</v>
      </c>
      <c r="K32" s="17">
        <f>SUM(K14:K31)</f>
        <v>0</v>
      </c>
      <c r="L32" s="18">
        <f t="shared" si="1"/>
        <v>0</v>
      </c>
      <c r="M32" s="17">
        <f>AVERAGE(M14:M31)</f>
        <v>50</v>
      </c>
      <c r="N32" s="19">
        <f>AVERAGE(N14:N31)</f>
        <v>0.62899999999999989</v>
      </c>
    </row>
    <row r="34" spans="1:14" ht="120" customHeight="1" x14ac:dyDescent="0.2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">
      <c r="B38" s="39"/>
      <c r="C38" s="39"/>
      <c r="D38" s="39"/>
      <c r="G38" s="35"/>
      <c r="H38" s="35"/>
      <c r="I38" s="35"/>
      <c r="J38" s="35"/>
    </row>
    <row r="39" spans="1:14" hidden="1" x14ac:dyDescent="0.2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"/>
    <row r="41" spans="1:14" ht="45" customHeight="1" x14ac:dyDescent="0.2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17</v>
      </c>
      <c r="G14" s="9">
        <v>7</v>
      </c>
      <c r="H14" s="10">
        <f>(F14+G14)/E14</f>
        <v>0.77419354838709675</v>
      </c>
      <c r="I14" s="9">
        <f t="shared" ref="I14:I27" si="0">(E14-SUM(F14:G14))-K14</f>
        <v>7</v>
      </c>
      <c r="J14" s="10">
        <f t="shared" ref="J14:J27" si="1">I14/E14</f>
        <v>0.22580645161290322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>
        <v>14</v>
      </c>
      <c r="H15" s="10">
        <f t="shared" ref="H15:H18" si="3">(F15+G15)/E15</f>
        <v>1.9375</v>
      </c>
      <c r="I15" s="9">
        <f t="shared" si="0"/>
        <v>-15</v>
      </c>
      <c r="J15" s="10">
        <f t="shared" si="1"/>
        <v>-0.9375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18</v>
      </c>
      <c r="G16" s="9">
        <v>6</v>
      </c>
      <c r="H16" s="10">
        <f t="shared" si="3"/>
        <v>1.411764705882353</v>
      </c>
      <c r="I16" s="9">
        <f t="shared" si="0"/>
        <v>-7</v>
      </c>
      <c r="J16" s="10">
        <f t="shared" si="1"/>
        <v>-0.41176470588235292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11</v>
      </c>
      <c r="G17" s="9">
        <v>2</v>
      </c>
      <c r="H17" s="10">
        <f t="shared" si="3"/>
        <v>0.52</v>
      </c>
      <c r="I17" s="9">
        <f t="shared" si="0"/>
        <v>12</v>
      </c>
      <c r="J17" s="10">
        <f t="shared" si="1"/>
        <v>0.48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8</v>
      </c>
      <c r="G18" s="9">
        <v>6</v>
      </c>
      <c r="H18" s="10">
        <f t="shared" si="3"/>
        <v>0.45161290322580644</v>
      </c>
      <c r="I18" s="9">
        <f t="shared" si="0"/>
        <v>17</v>
      </c>
      <c r="J18" s="10">
        <f t="shared" si="1"/>
        <v>0.54838709677419351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120</v>
      </c>
      <c r="F27" s="17">
        <f>SUM(F14:F26)</f>
        <v>71</v>
      </c>
      <c r="G27" s="17">
        <f>SUM(G14:G26)</f>
        <v>35</v>
      </c>
      <c r="H27" s="18">
        <f>SUM(F27:G27)/E27</f>
        <v>0.8833333333333333</v>
      </c>
      <c r="I27" s="17">
        <f t="shared" si="0"/>
        <v>14</v>
      </c>
      <c r="J27" s="18">
        <f t="shared" si="1"/>
        <v>0.11666666666666667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2024-06-12T21:06:43Z</cp:lastPrinted>
  <dcterms:created xsi:type="dcterms:W3CDTF">2021-11-22T14:45:25Z</dcterms:created>
  <dcterms:modified xsi:type="dcterms:W3CDTF">2024-12-12T04:56:26Z</dcterms:modified>
  <cp:category/>
  <cp:contentStatus/>
</cp:coreProperties>
</file>