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STO_DIC2024\REPORTES_SGI\REPORTE_CALIF2_OCT24\"/>
    </mc:Choice>
  </mc:AlternateContent>
  <bookViews>
    <workbookView xWindow="0" yWindow="0" windowWidth="14040" windowHeight="6795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25" l="1"/>
  <c r="N28" i="25"/>
  <c r="M28" i="25"/>
  <c r="K28" i="25"/>
  <c r="G28" i="25"/>
  <c r="F28" i="25"/>
  <c r="E17" i="25"/>
  <c r="D17" i="25"/>
  <c r="C17" i="25"/>
  <c r="A17" i="25"/>
  <c r="E16" i="25"/>
  <c r="J16" i="25" s="1"/>
  <c r="D16" i="25"/>
  <c r="C16" i="25"/>
  <c r="A16" i="25"/>
  <c r="E15" i="25"/>
  <c r="L15" i="25" s="1"/>
  <c r="D15" i="25"/>
  <c r="C15" i="25"/>
  <c r="A15" i="25"/>
  <c r="E14" i="25"/>
  <c r="D14" i="25"/>
  <c r="C14" i="25"/>
  <c r="A14" i="25"/>
  <c r="B10" i="25"/>
  <c r="L8" i="25"/>
  <c r="H8" i="25"/>
  <c r="E8" i="25"/>
  <c r="B37" i="24"/>
  <c r="N28" i="24"/>
  <c r="M28" i="24"/>
  <c r="L28" i="24"/>
  <c r="K28" i="24"/>
  <c r="J28" i="24"/>
  <c r="I28" i="24"/>
  <c r="H28" i="24"/>
  <c r="G28" i="24"/>
  <c r="F28" i="24"/>
  <c r="E28" i="24"/>
  <c r="L18" i="24"/>
  <c r="J18" i="24"/>
  <c r="H18" i="24"/>
  <c r="D18" i="24"/>
  <c r="C18" i="24"/>
  <c r="A18" i="24"/>
  <c r="L17" i="24"/>
  <c r="J17" i="24"/>
  <c r="H17" i="24"/>
  <c r="D17" i="24"/>
  <c r="C17" i="24"/>
  <c r="A17" i="24"/>
  <c r="L16" i="24"/>
  <c r="J16" i="24"/>
  <c r="H16" i="24"/>
  <c r="D16" i="24"/>
  <c r="C16" i="24"/>
  <c r="A16" i="24"/>
  <c r="L15" i="24"/>
  <c r="J15" i="24"/>
  <c r="H15" i="24"/>
  <c r="D15" i="24"/>
  <c r="C15" i="24"/>
  <c r="A15" i="24"/>
  <c r="L14" i="24"/>
  <c r="J14" i="24"/>
  <c r="H14" i="24"/>
  <c r="D14" i="24"/>
  <c r="C14" i="24"/>
  <c r="A14" i="24"/>
  <c r="B10" i="24"/>
  <c r="L8" i="24"/>
  <c r="H8" i="24"/>
  <c r="E8" i="24"/>
  <c r="B38" i="23"/>
  <c r="N29" i="23"/>
  <c r="M29" i="23"/>
  <c r="K29" i="23"/>
  <c r="L29" i="23" s="1"/>
  <c r="I29" i="23"/>
  <c r="J29" i="23" s="1"/>
  <c r="H29" i="23"/>
  <c r="G29" i="23"/>
  <c r="F29" i="23"/>
  <c r="E29" i="23"/>
  <c r="D18" i="23"/>
  <c r="A18" i="23"/>
  <c r="C17" i="23"/>
  <c r="A17" i="23"/>
  <c r="D16" i="23"/>
  <c r="C16" i="23"/>
  <c r="A16" i="23"/>
  <c r="C15" i="23"/>
  <c r="A15" i="23"/>
  <c r="D14" i="23"/>
  <c r="C14" i="23"/>
  <c r="A14" i="23"/>
  <c r="B10" i="23"/>
  <c r="L8" i="23"/>
  <c r="H8" i="23"/>
  <c r="E8" i="23"/>
  <c r="B37" i="22"/>
  <c r="N28" i="22"/>
  <c r="M28" i="22"/>
  <c r="F28" i="22"/>
  <c r="I28" i="22" s="1"/>
  <c r="E28" i="22"/>
  <c r="C16" i="22"/>
  <c r="A16" i="22"/>
  <c r="D15" i="22"/>
  <c r="C15" i="22"/>
  <c r="A15" i="22"/>
  <c r="D14" i="22"/>
  <c r="C14" i="22"/>
  <c r="A14" i="22"/>
  <c r="B10" i="22"/>
  <c r="L8" i="22"/>
  <c r="H8" i="22"/>
  <c r="E8" i="22"/>
  <c r="B37" i="10"/>
  <c r="K28" i="10"/>
  <c r="G28" i="10"/>
  <c r="F28" i="10"/>
  <c r="E28" i="10"/>
  <c r="E28" i="25" l="1"/>
  <c r="L28" i="25" s="1"/>
  <c r="H16" i="25"/>
  <c r="L16" i="25"/>
  <c r="H15" i="25"/>
  <c r="J15" i="25"/>
  <c r="J14" i="25"/>
  <c r="L28" i="10"/>
  <c r="L14" i="25"/>
  <c r="H14" i="25"/>
  <c r="I28" i="25" l="1"/>
  <c r="J28" i="25" s="1"/>
  <c r="H28" i="25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<sst xmlns="http://schemas.openxmlformats.org/spreadsheetml/2006/main" count="176" uniqueCount="45">
  <si>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</si>
  <si>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</si>
  <si>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</si>
  <si>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</si>
  <si>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</si>
  <si>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</si>
  <si>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</si>
  <si>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</si>
  <si>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</si>
  <si>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</si>
  <si>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</si>
  <si>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</si>
  <si>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</si>
  <si>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</si>
  <si>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</si>
  <si>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</si>
  <si>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</si>
  <si>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</si>
  <si>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</si>
  <si>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</si>
  <si>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</si>
  <si>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</si>
  <si>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</si>
  <si>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</si>
  <si>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</si>
  <si>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</si>
  <si>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</si>
  <si>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</si>
  <si>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</si>
  <si>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</si>
  <si>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</si>
  <si>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Ing. Electromecánica</t>
  </si>
  <si>
    <t>Electromecánica</t>
  </si>
  <si>
    <t>Blanca Nicandria Rios Ataxca</t>
  </si>
  <si>
    <t>IEME</t>
  </si>
  <si>
    <t>PROFESORA</t>
  </si>
  <si>
    <t>JEFE DE CARRERA</t>
  </si>
  <si>
    <t>S/E</t>
  </si>
  <si>
    <t>Taller de Investigación I</t>
  </si>
  <si>
    <t>Microcontroladores</t>
  </si>
  <si>
    <t>Estadística aplicada en diseño de experimentos.</t>
  </si>
  <si>
    <t>AGOSTO - DICIEMBRE 2024</t>
  </si>
  <si>
    <t>MII. Esteban Domínguez Fiscal</t>
  </si>
  <si>
    <t>MPING0103A</t>
  </si>
  <si>
    <t>MPIN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</si>
</sst>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7" zoomScale="85" zoomScaleNormal="85" zoomScaleSheetLayoutView="100" workbookViewId="0">
      <selection activeCell="E21" sqref="E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9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3</v>
      </c>
      <c r="I8" s="33" t="s">
        <v>7</v>
      </c>
      <c r="J8" s="33"/>
      <c r="K8" s="33"/>
      <c r="L8" s="34" t="s">
        <v>41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38</v>
      </c>
      <c r="B14" s="9" t="s">
        <v>37</v>
      </c>
      <c r="C14" s="9">
        <v>5</v>
      </c>
      <c r="D14" s="9" t="s">
        <v>34</v>
      </c>
      <c r="E14" s="9">
        <v>12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8" t="s">
        <v>39</v>
      </c>
      <c r="B15" s="9" t="s">
        <v>37</v>
      </c>
      <c r="C15" s="9">
        <v>7</v>
      </c>
      <c r="D15" s="9" t="s">
        <v>34</v>
      </c>
      <c r="E15" s="9">
        <v>31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38.25" x14ac:dyDescent="0.2">
      <c r="A16" s="8" t="s">
        <v>40</v>
      </c>
      <c r="B16" s="9" t="s">
        <v>37</v>
      </c>
      <c r="C16" s="9" t="s">
        <v>43</v>
      </c>
      <c r="D16" s="9" t="s">
        <v>44</v>
      </c>
      <c r="E16" s="9">
        <v>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45</v>
      </c>
      <c r="F28" s="17">
        <f>SUM(F14:F27)</f>
        <v>0</v>
      </c>
      <c r="G28" s="17">
        <f>SUM(G14:G27)</f>
        <v>0</v>
      </c>
      <c r="H28" s="18"/>
      <c r="I28" s="17"/>
      <c r="J28" s="18"/>
      <c r="K28" s="17">
        <f>SUM(K14:K27)</f>
        <v>0</v>
      </c>
      <c r="L28" s="18">
        <f>K28/E28</f>
        <v>0</v>
      </c>
      <c r="M28" s="17"/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35</v>
      </c>
      <c r="C33" s="37"/>
      <c r="D33" s="37"/>
      <c r="G33" s="22" t="s">
        <v>36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Blanca Nicandria Rios Ataxca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E10" zoomScale="85" zoomScaleNormal="85" zoomScaleSheetLayoutView="100" workbookViewId="0">
      <selection activeCell="F18" sqref="F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 - DICIEMBRE 2024</v>
      </c>
      <c r="M8" s="34"/>
      <c r="N8" s="34"/>
    </row>
    <row r="10" spans="1:14" x14ac:dyDescent="0.2">
      <c r="A10" s="4" t="s">
        <v>8</v>
      </c>
      <c r="B10" s="34" t="str">
        <f>'1'!B10</f>
        <v>Blanca Nicandria Rios Ataxca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Taller de Investigación I</v>
      </c>
      <c r="B14" s="21" t="s">
        <v>21</v>
      </c>
      <c r="C14" s="9">
        <f>'1'!C14</f>
        <v>5</v>
      </c>
      <c r="D14" s="9" t="str">
        <f>'1'!D14</f>
        <v>IEME</v>
      </c>
      <c r="E14" s="9">
        <v>12</v>
      </c>
      <c r="F14" s="9">
        <v>10</v>
      </c>
      <c r="G14" s="9"/>
      <c r="H14" s="10"/>
      <c r="I14" s="9">
        <v>2</v>
      </c>
      <c r="J14" s="10"/>
      <c r="K14" s="9"/>
      <c r="L14" s="10"/>
      <c r="M14" s="9">
        <v>84</v>
      </c>
      <c r="N14" s="15">
        <v>0.75</v>
      </c>
    </row>
    <row r="15" spans="1:14" s="11" customFormat="1" x14ac:dyDescent="0.2">
      <c r="A15" s="9" t="str">
        <f>'1'!A15</f>
        <v>Microcontroladores</v>
      </c>
      <c r="B15" s="9" t="s">
        <v>21</v>
      </c>
      <c r="C15" s="9">
        <f>'1'!C15</f>
        <v>7</v>
      </c>
      <c r="D15" s="9" t="str">
        <f>'1'!D15</f>
        <v>IEME</v>
      </c>
      <c r="E15" s="9">
        <v>31</v>
      </c>
      <c r="F15" s="9">
        <v>30</v>
      </c>
      <c r="G15" s="9"/>
      <c r="H15" s="10"/>
      <c r="I15" s="9">
        <v>1</v>
      </c>
      <c r="J15" s="10"/>
      <c r="K15" s="9"/>
      <c r="L15" s="10"/>
      <c r="M15" s="9">
        <v>88</v>
      </c>
      <c r="N15" s="15">
        <v>0.77400000000000002</v>
      </c>
    </row>
    <row r="16" spans="1:14" s="11" customFormat="1" ht="38.25" x14ac:dyDescent="0.2">
      <c r="A16" s="9" t="str">
        <f>'1'!A16</f>
        <v>Estadística aplicada en diseño de experimentos.</v>
      </c>
      <c r="B16" s="9" t="s">
        <v>21</v>
      </c>
      <c r="C16" s="9" t="str">
        <f>'1'!C16</f>
        <v>MPING0103A</v>
      </c>
      <c r="D16" s="9" t="s">
        <v>44</v>
      </c>
      <c r="E16" s="9">
        <v>2</v>
      </c>
      <c r="F16" s="9">
        <v>2</v>
      </c>
      <c r="G16" s="9"/>
      <c r="H16" s="10"/>
      <c r="I16" s="9">
        <v>0</v>
      </c>
      <c r="J16" s="10"/>
      <c r="K16" s="9"/>
      <c r="L16" s="10"/>
      <c r="M16" s="9">
        <v>90</v>
      </c>
      <c r="N16" s="15">
        <v>0.5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45</v>
      </c>
      <c r="F28" s="17">
        <f>SUM(F14:F27)</f>
        <v>42</v>
      </c>
      <c r="G28" s="17"/>
      <c r="H28" s="18"/>
      <c r="I28" s="17">
        <f t="shared" ref="I28" si="0">(E28-SUM(F28:G28))-K28</f>
        <v>3</v>
      </c>
      <c r="J28" s="18"/>
      <c r="K28" s="17"/>
      <c r="L28" s="18"/>
      <c r="M28" s="17">
        <f>AVERAGE(M14:M27)</f>
        <v>87.333333333333329</v>
      </c>
      <c r="N28" s="19">
        <f>AVERAGE(N14:N27)</f>
        <v>0.67466666666666664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Blanca Nicandria Rios Ataxca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7" zoomScale="85" zoomScaleNormal="85" zoomScaleSheetLayoutView="100" workbookViewId="0">
      <selection activeCell="D17" sqref="D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 - DICIEMBRE 2024</v>
      </c>
      <c r="M8" s="34"/>
      <c r="N8" s="34"/>
    </row>
    <row r="10" spans="1:14" x14ac:dyDescent="0.2">
      <c r="A10" s="4" t="s">
        <v>8</v>
      </c>
      <c r="B10" s="34" t="str">
        <f>'1'!B10</f>
        <v>Blanca Nicandria Rios Ataxca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Taller de Investigación I</v>
      </c>
      <c r="B14" s="9"/>
      <c r="C14" s="9">
        <f>'1'!C14</f>
        <v>5</v>
      </c>
      <c r="D14" s="9" t="str">
        <f>'1'!D14</f>
        <v>IEME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tr">
        <f>'1'!A15</f>
        <v>Microcontroladores</v>
      </c>
      <c r="B15" s="9"/>
      <c r="C15" s="9">
        <f>'1'!C14</f>
        <v>5</v>
      </c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Estadística aplicada en diseño de experimentos.</v>
      </c>
      <c r="B16" s="9"/>
      <c r="C16" s="9">
        <f>'1'!C15</f>
        <v>7</v>
      </c>
      <c r="D16" s="9" t="str">
        <f>'1'!D15</f>
        <v>IEME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>
        <f>'1'!A17</f>
        <v>0</v>
      </c>
      <c r="B17" s="9"/>
      <c r="C17" s="9" t="str">
        <f>'1'!C16</f>
        <v>MPING0103A</v>
      </c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>
        <f>'1'!A18</f>
        <v>0</v>
      </c>
      <c r="B18" s="9"/>
      <c r="C18" s="9"/>
      <c r="D18" s="9">
        <f>'1'!D17</f>
        <v>0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0</v>
      </c>
      <c r="F29" s="17">
        <f>SUM(F14:F28)</f>
        <v>0</v>
      </c>
      <c r="G29" s="17">
        <f>SUM(G14:G28)</f>
        <v>0</v>
      </c>
      <c r="H29" s="18" t="e">
        <f>SUM(F29:G29)/E29</f>
        <v>#DIV/0!</v>
      </c>
      <c r="I29" s="17">
        <f t="shared" ref="I29" si="0">(E29-SUM(F29:G29))-K29</f>
        <v>0</v>
      </c>
      <c r="J29" s="18" t="e">
        <f t="shared" ref="J29" si="1">I29/E29</f>
        <v>#DIV/0!</v>
      </c>
      <c r="K29" s="17">
        <f>SUM(K14:K28)</f>
        <v>0</v>
      </c>
      <c r="L29" s="18" t="e">
        <f t="shared" ref="L29" si="2">K29/E29</f>
        <v>#DIV/0!</v>
      </c>
      <c r="M29" s="17" t="e">
        <f>AVERAGE(M14:M28)</f>
        <v>#DIV/0!</v>
      </c>
      <c r="N29" s="19" t="e">
        <f>AVERAGE(N14:N28)</f>
        <v>#DIV/0!</v>
      </c>
    </row>
    <row r="31" spans="1:14" ht="120" customHeight="1" x14ac:dyDescent="0.2">
      <c r="A31" s="30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3" spans="1:10" x14ac:dyDescent="0.2">
      <c r="A33" s="12"/>
    </row>
    <row r="34" spans="1:10" x14ac:dyDescent="0.2">
      <c r="B34" s="37" t="s">
        <v>27</v>
      </c>
      <c r="C34" s="37"/>
      <c r="D34" s="37"/>
      <c r="G34" s="22" t="s">
        <v>28</v>
      </c>
      <c r="H34" s="22"/>
      <c r="I34" s="22"/>
      <c r="J34" s="22"/>
    </row>
    <row r="35" spans="1:10" ht="62.25" customHeight="1" x14ac:dyDescent="0.2">
      <c r="B35" s="38"/>
      <c r="C35" s="38"/>
      <c r="D35" s="38"/>
      <c r="G35" s="34"/>
      <c r="H35" s="34"/>
      <c r="I35" s="34"/>
      <c r="J35" s="34"/>
    </row>
    <row r="36" spans="1:10" hidden="1" x14ac:dyDescent="0.2">
      <c r="A36" s="39" t="e">
        <v>#REF!</v>
      </c>
      <c r="B36" s="39"/>
      <c r="C36" s="6"/>
      <c r="E36" s="39"/>
      <c r="F36" s="39"/>
      <c r="G36" s="39"/>
      <c r="H36" s="39"/>
    </row>
    <row r="37" spans="1:10" hidden="1" x14ac:dyDescent="0.2"/>
    <row r="38" spans="1:10" ht="45" customHeight="1" x14ac:dyDescent="0.2">
      <c r="B38" s="40" t="str">
        <f>B10</f>
        <v>Blanca Nicandria Rios Ataxca</v>
      </c>
      <c r="C38" s="40"/>
      <c r="D38" s="40"/>
      <c r="E38" s="13"/>
      <c r="F38" s="13"/>
      <c r="G38" s="40"/>
      <c r="H38" s="40"/>
      <c r="I38" s="40"/>
      <c r="J38" s="40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E14" sqref="E14: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 - DICIEMBRE 2024</v>
      </c>
      <c r="M8" s="34"/>
      <c r="N8" s="34"/>
    </row>
    <row r="10" spans="1:14" x14ac:dyDescent="0.2">
      <c r="A10" s="4" t="s">
        <v>8</v>
      </c>
      <c r="B10" s="34" t="str">
        <f>'1'!B10</f>
        <v>Blanca Nicandria Rios Ataxca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Taller de Investigación I</v>
      </c>
      <c r="B14" s="9"/>
      <c r="C14" s="9">
        <f>'1'!C14</f>
        <v>5</v>
      </c>
      <c r="D14" s="9" t="str">
        <f>'1'!D14</f>
        <v>IEME</v>
      </c>
      <c r="E14" s="9"/>
      <c r="F14" s="9"/>
      <c r="G14" s="9"/>
      <c r="H14" s="10" t="e">
        <f t="shared" ref="H14:H18" si="0">F14/E14</f>
        <v>#DIV/0!</v>
      </c>
      <c r="I14" s="9"/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ht="25.5" x14ac:dyDescent="0.2">
      <c r="A15" s="9" t="str">
        <f>'1'!A16</f>
        <v>Estadística aplicada en diseño de experimentos.</v>
      </c>
      <c r="B15" s="9"/>
      <c r="C15" s="9">
        <f>'1'!C15</f>
        <v>7</v>
      </c>
      <c r="D15" s="9" t="str">
        <f>'1'!D15</f>
        <v>IEME</v>
      </c>
      <c r="E15" s="9"/>
      <c r="F15" s="9"/>
      <c r="G15" s="9"/>
      <c r="H15" s="10" t="e">
        <f t="shared" si="0"/>
        <v>#DIV/0!</v>
      </c>
      <c r="I15" s="9"/>
      <c r="J15" s="10" t="e">
        <f t="shared" si="1"/>
        <v>#DIV/0!</v>
      </c>
      <c r="K15" s="9"/>
      <c r="L15" s="10" t="e">
        <f t="shared" si="2"/>
        <v>#DIV/0!</v>
      </c>
      <c r="M15" s="9"/>
      <c r="N15" s="15"/>
    </row>
    <row r="16" spans="1:14" s="11" customFormat="1" ht="38.25" x14ac:dyDescent="0.2">
      <c r="A16" s="9" t="e">
        <f>'1'!#REF!</f>
        <v>#REF!</v>
      </c>
      <c r="B16" s="9"/>
      <c r="C16" s="9" t="str">
        <f>'1'!C16</f>
        <v>MPING0103A</v>
      </c>
      <c r="D16" s="9" t="str">
        <f>'1'!D16</f>
        <v>MPIN</v>
      </c>
      <c r="E16" s="9"/>
      <c r="F16" s="9"/>
      <c r="G16" s="9"/>
      <c r="H16" s="10" t="e">
        <f t="shared" si="0"/>
        <v>#DIV/0!</v>
      </c>
      <c r="I16" s="9"/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9">
        <f>'1'!A18</f>
        <v>0</v>
      </c>
      <c r="B17" s="9"/>
      <c r="C17" s="9">
        <f>'1'!C17</f>
        <v>0</v>
      </c>
      <c r="D17" s="9">
        <f>'1'!D17</f>
        <v>0</v>
      </c>
      <c r="E17" s="9"/>
      <c r="F17" s="9"/>
      <c r="G17" s="9"/>
      <c r="H17" s="10" t="e">
        <f t="shared" si="0"/>
        <v>#DIV/0!</v>
      </c>
      <c r="I17" s="9"/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9" t="e">
        <f>'1'!#REF!</f>
        <v>#REF!</v>
      </c>
      <c r="B18" s="9"/>
      <c r="C18" s="9">
        <f>'1'!C18</f>
        <v>0</v>
      </c>
      <c r="D18" s="9">
        <f>'1'!D18</f>
        <v>0</v>
      </c>
      <c r="E18" s="9"/>
      <c r="F18" s="9"/>
      <c r="G18" s="9"/>
      <c r="H18" s="10" t="e">
        <f t="shared" si="0"/>
        <v>#DIV/0!</v>
      </c>
      <c r="I18" s="9"/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3">(E28-SUM(F28:G28))-K28</f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Blanca Nicandria Rios Ataxca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I14" sqref="I14:I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AGOSTO - DICIEMBRE 2024</v>
      </c>
      <c r="M8" s="34"/>
      <c r="N8" s="34"/>
    </row>
    <row r="10" spans="1:14" x14ac:dyDescent="0.2">
      <c r="A10" s="4" t="s">
        <v>8</v>
      </c>
      <c r="B10" s="34" t="str">
        <f>'1'!B10</f>
        <v>Blanca Nicandria Rios Ataxca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Taller de Investigación I</v>
      </c>
      <c r="B14" s="9"/>
      <c r="C14" s="9">
        <f>'1'!C14</f>
        <v>5</v>
      </c>
      <c r="D14" s="9" t="str">
        <f>'1'!D14</f>
        <v>IEME</v>
      </c>
      <c r="E14" s="9">
        <f>'1'!E14</f>
        <v>12</v>
      </c>
      <c r="F14" s="9"/>
      <c r="G14" s="9"/>
      <c r="H14" s="10">
        <f t="shared" ref="H14:H16" si="0">F14/E14</f>
        <v>0</v>
      </c>
      <c r="I14" s="9"/>
      <c r="J14" s="10">
        <f t="shared" ref="J14:J28" si="1">I14/E14</f>
        <v>0</v>
      </c>
      <c r="K14" s="9"/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'1'!A16</f>
        <v>Estadística aplicada en diseño de experimentos.</v>
      </c>
      <c r="B15" s="9"/>
      <c r="C15" s="9">
        <f>'1'!C15</f>
        <v>7</v>
      </c>
      <c r="D15" s="9" t="str">
        <f>'1'!D15</f>
        <v>IEME</v>
      </c>
      <c r="E15" s="9">
        <f>'1'!E15</f>
        <v>31</v>
      </c>
      <c r="F15" s="9"/>
      <c r="G15" s="9"/>
      <c r="H15" s="10">
        <f t="shared" si="0"/>
        <v>0</v>
      </c>
      <c r="I15" s="9"/>
      <c r="J15" s="10">
        <f t="shared" si="1"/>
        <v>0</v>
      </c>
      <c r="K15" s="9"/>
      <c r="L15" s="10">
        <f t="shared" si="2"/>
        <v>0</v>
      </c>
      <c r="M15" s="9"/>
      <c r="N15" s="15"/>
    </row>
    <row r="16" spans="1:14" s="11" customFormat="1" ht="38.25" x14ac:dyDescent="0.2">
      <c r="A16" s="9" t="e">
        <f>'1'!#REF!</f>
        <v>#REF!</v>
      </c>
      <c r="B16" s="9"/>
      <c r="C16" s="9" t="str">
        <f>'1'!C16</f>
        <v>MPING0103A</v>
      </c>
      <c r="D16" s="9" t="str">
        <f>'1'!D16</f>
        <v>MPIN</v>
      </c>
      <c r="E16" s="9">
        <f>'1'!E16</f>
        <v>2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>
        <f>'1'!A18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45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Blanca Nicandria Rios Ataxca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Lenovo</cp:lastModifiedBy>
  <cp:revision/>
  <cp:lastPrinted>2022-10-07T03:27:11Z</cp:lastPrinted>
  <dcterms:created xsi:type="dcterms:W3CDTF">2021-11-22T14:45:25Z</dcterms:created>
  <dcterms:modified xsi:type="dcterms:W3CDTF">2024-10-29T10:03:44Z</dcterms:modified>
  <cp:category/>
  <cp:contentStatus/>
</cp:coreProperties>
</file>