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REPORTE_CALIF2_DIC24\"/>
    </mc:Choice>
  </mc:AlternateContent>
  <bookViews>
    <workbookView xWindow="0" yWindow="0" windowWidth="20400" windowHeight="717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'4'!$A$1:$N$40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4" l="1"/>
  <c r="C18" i="24"/>
  <c r="C19" i="24"/>
  <c r="D15" i="24"/>
  <c r="D16" i="24"/>
  <c r="A19" i="24"/>
  <c r="D15" i="23" l="1"/>
  <c r="B37" i="25" l="1"/>
  <c r="N28" i="25"/>
  <c r="M28" i="25"/>
  <c r="K28" i="25"/>
  <c r="G28" i="25"/>
  <c r="F28" i="25"/>
  <c r="E17" i="25"/>
  <c r="D17" i="25"/>
  <c r="C17" i="25"/>
  <c r="A17" i="25"/>
  <c r="E16" i="25"/>
  <c r="J16" i="25" s="1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L8" i="25"/>
  <c r="H8" i="25"/>
  <c r="E8" i="25"/>
  <c r="N31" i="24"/>
  <c r="M31" i="24"/>
  <c r="F31" i="24"/>
  <c r="E31" i="24"/>
  <c r="D19" i="24"/>
  <c r="D17" i="24"/>
  <c r="C17" i="24"/>
  <c r="D14" i="24"/>
  <c r="C14" i="24"/>
  <c r="A14" i="24"/>
  <c r="B10" i="24"/>
  <c r="B40" i="24" s="1"/>
  <c r="L8" i="24"/>
  <c r="H8" i="24"/>
  <c r="E8" i="24"/>
  <c r="B38" i="23"/>
  <c r="N29" i="23"/>
  <c r="M29" i="23"/>
  <c r="F29" i="23"/>
  <c r="E29" i="23"/>
  <c r="A16" i="23"/>
  <c r="A15" i="23"/>
  <c r="D14" i="23"/>
  <c r="C14" i="23"/>
  <c r="A14" i="23"/>
  <c r="B10" i="23"/>
  <c r="L8" i="23"/>
  <c r="H8" i="23"/>
  <c r="E8" i="23"/>
  <c r="B37" i="22"/>
  <c r="N28" i="22"/>
  <c r="M28" i="22"/>
  <c r="F28" i="22"/>
  <c r="I28" i="22" s="1"/>
  <c r="E28" i="22"/>
  <c r="C16" i="22"/>
  <c r="A16" i="22"/>
  <c r="D15" i="22"/>
  <c r="C15" i="22"/>
  <c r="A15" i="22"/>
  <c r="D14" i="22"/>
  <c r="C14" i="22"/>
  <c r="A14" i="22"/>
  <c r="B10" i="22"/>
  <c r="L8" i="22"/>
  <c r="H8" i="22"/>
  <c r="E8" i="22"/>
  <c r="B37" i="10"/>
  <c r="K28" i="10"/>
  <c r="G28" i="10"/>
  <c r="F28" i="10"/>
  <c r="E28" i="10"/>
  <c r="I31" i="24" l="1"/>
  <c r="E28" i="25"/>
  <c r="L28" i="25" s="1"/>
  <c r="H16" i="25"/>
  <c r="L16" i="25"/>
  <c r="H15" i="25"/>
  <c r="J15" i="25"/>
  <c r="J14" i="25"/>
  <c r="L28" i="10"/>
  <c r="L14" i="25"/>
  <c r="H14" i="25"/>
  <c r="I28" i="25" l="1"/>
  <c r="J28" i="25" s="1"/>
  <c r="H28" i="25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<sst xmlns="http://schemas.openxmlformats.org/spreadsheetml/2006/main" count="191" uniqueCount="49">
  <si>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</si>
  <si>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</si>
  <si>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</si>
  <si>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</si>
  <si>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</si>
  <si>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</si>
  <si>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</si>
  <si>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</si>
  <si>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</si>
  <si>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</si>
  <si>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</si>
  <si>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</si>
  <si>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</si>
  <si>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</si>
  <si>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</si>
  <si>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</si>
  <si>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</si>
  <si>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</si>
  <si>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</si>
  <si>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</si>
  <si>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</si>
  <si>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</si>
  <si>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</si>
  <si>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</si>
  <si>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</si>
  <si>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</si>
  <si>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</si>
  <si>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</si>
  <si>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</si>
  <si>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</si>
  <si>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</si>
  <si>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</si>
  <si>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</si>
  <si>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</si>
  <si>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</si>
  <si>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</si>
  <si>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</si>
  <si>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</si>
  <si>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Taller de Investigación I</t>
  </si>
  <si>
    <t>Microcontroladores</t>
  </si>
  <si>
    <t>Estadística aplicada en diseño de experimentos.</t>
  </si>
  <si>
    <t>AGOSTO - DICIEMBRE 2024</t>
  </si>
  <si>
    <t>MII. Esteban Domínguez Fiscal</t>
  </si>
  <si>
    <t>MPING0103A</t>
  </si>
  <si>
    <t>MPIN</t>
  </si>
  <si>
    <t>II</t>
  </si>
  <si>
    <t>MICROCONTROLADORES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</si>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</sst>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38</v>
      </c>
      <c r="B14" s="9" t="s">
        <v>37</v>
      </c>
      <c r="C14" s="9">
        <v>5</v>
      </c>
      <c r="D14" s="9" t="s">
        <v>34</v>
      </c>
      <c r="E14" s="9">
        <v>12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 t="s">
        <v>39</v>
      </c>
      <c r="B15" s="9" t="s">
        <v>37</v>
      </c>
      <c r="C15" s="9">
        <v>7</v>
      </c>
      <c r="D15" s="9" t="s">
        <v>34</v>
      </c>
      <c r="E15" s="9">
        <v>31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38.25" x14ac:dyDescent="0.2">
      <c r="A16" s="8" t="s">
        <v>40</v>
      </c>
      <c r="B16" s="9" t="s">
        <v>37</v>
      </c>
      <c r="C16" s="9" t="s">
        <v>43</v>
      </c>
      <c r="D16" s="9" t="s">
        <v>44</v>
      </c>
      <c r="E16" s="9">
        <v>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0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35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14" sqref="E14: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Investigación I</v>
      </c>
      <c r="B14" s="21" t="s">
        <v>21</v>
      </c>
      <c r="C14" s="9">
        <f>'1'!C14</f>
        <v>5</v>
      </c>
      <c r="D14" s="9" t="str">
        <f>'1'!D14</f>
        <v>IEME</v>
      </c>
      <c r="E14" s="9">
        <v>12</v>
      </c>
      <c r="F14" s="9">
        <v>10</v>
      </c>
      <c r="G14" s="9"/>
      <c r="H14" s="10"/>
      <c r="I14" s="9">
        <v>2</v>
      </c>
      <c r="J14" s="10"/>
      <c r="K14" s="9"/>
      <c r="L14" s="10"/>
      <c r="M14" s="9">
        <v>84</v>
      </c>
      <c r="N14" s="15">
        <v>0.75</v>
      </c>
    </row>
    <row r="15" spans="1:14" s="11" customFormat="1" x14ac:dyDescent="0.2">
      <c r="A15" s="9" t="str">
        <f>'1'!A15</f>
        <v>Microcontroladores</v>
      </c>
      <c r="B15" s="9" t="s">
        <v>21</v>
      </c>
      <c r="C15" s="9">
        <f>'1'!C15</f>
        <v>7</v>
      </c>
      <c r="D15" s="9" t="str">
        <f>'1'!D15</f>
        <v>IEME</v>
      </c>
      <c r="E15" s="9">
        <v>31</v>
      </c>
      <c r="F15" s="9">
        <v>30</v>
      </c>
      <c r="G15" s="9"/>
      <c r="H15" s="10"/>
      <c r="I15" s="9">
        <v>1</v>
      </c>
      <c r="J15" s="10"/>
      <c r="K15" s="9"/>
      <c r="L15" s="10"/>
      <c r="M15" s="9">
        <v>88</v>
      </c>
      <c r="N15" s="15">
        <v>0.77400000000000002</v>
      </c>
    </row>
    <row r="16" spans="1:14" s="11" customFormat="1" ht="38.25" x14ac:dyDescent="0.2">
      <c r="A16" s="9" t="str">
        <f>'1'!A16</f>
        <v>Estadística aplicada en diseño de experimentos.</v>
      </c>
      <c r="B16" s="9" t="s">
        <v>21</v>
      </c>
      <c r="C16" s="9" t="str">
        <f>'1'!C16</f>
        <v>MPING0103A</v>
      </c>
      <c r="D16" s="9" t="s">
        <v>44</v>
      </c>
      <c r="E16" s="9">
        <v>2</v>
      </c>
      <c r="F16" s="9">
        <v>2</v>
      </c>
      <c r="G16" s="9"/>
      <c r="H16" s="10"/>
      <c r="I16" s="9">
        <v>0</v>
      </c>
      <c r="J16" s="10"/>
      <c r="K16" s="9"/>
      <c r="L16" s="10"/>
      <c r="M16" s="9">
        <v>90</v>
      </c>
      <c r="N16" s="15">
        <v>0.5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42</v>
      </c>
      <c r="G28" s="17"/>
      <c r="H28" s="18"/>
      <c r="I28" s="17">
        <f t="shared" ref="I28" si="0">(E28-SUM(F28:G28))-K28</f>
        <v>3</v>
      </c>
      <c r="J28" s="18"/>
      <c r="K28" s="17"/>
      <c r="L28" s="18"/>
      <c r="M28" s="17">
        <f>AVERAGE(M14:M27)</f>
        <v>87.333333333333329</v>
      </c>
      <c r="N28" s="19">
        <f>AVERAGE(N14:N27)</f>
        <v>0.67466666666666664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4" zoomScale="85" zoomScaleNormal="85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Investigación I</v>
      </c>
      <c r="B14" s="9" t="s">
        <v>45</v>
      </c>
      <c r="C14" s="9">
        <f>'1'!C14</f>
        <v>5</v>
      </c>
      <c r="D14" s="9" t="str">
        <f>'1'!D14</f>
        <v>IEME</v>
      </c>
      <c r="E14" s="9">
        <v>12</v>
      </c>
      <c r="F14" s="9">
        <v>12</v>
      </c>
      <c r="G14" s="9"/>
      <c r="H14" s="10"/>
      <c r="I14" s="9">
        <v>0</v>
      </c>
      <c r="J14" s="10"/>
      <c r="K14" s="9"/>
      <c r="L14" s="10"/>
      <c r="M14" s="9">
        <v>86.2</v>
      </c>
      <c r="N14" s="15">
        <v>0.58330000000000004</v>
      </c>
    </row>
    <row r="15" spans="1:14" s="11" customFormat="1" x14ac:dyDescent="0.2">
      <c r="A15" s="9" t="str">
        <f>'1'!A15</f>
        <v>Microcontroladores</v>
      </c>
      <c r="B15" s="9" t="s">
        <v>37</v>
      </c>
      <c r="C15" s="9">
        <v>7</v>
      </c>
      <c r="D15" s="9" t="str">
        <f>'1'!D15</f>
        <v>IEME</v>
      </c>
      <c r="E15" s="9">
        <v>31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Estadística aplicada en diseño de experimentos.</v>
      </c>
      <c r="B16" s="9" t="s">
        <v>45</v>
      </c>
      <c r="C16" s="9" t="s">
        <v>43</v>
      </c>
      <c r="D16" s="9" t="s">
        <v>44</v>
      </c>
      <c r="E16" s="9">
        <v>2</v>
      </c>
      <c r="F16" s="9">
        <v>2</v>
      </c>
      <c r="G16" s="9"/>
      <c r="H16" s="10"/>
      <c r="I16" s="9">
        <v>0</v>
      </c>
      <c r="J16" s="10"/>
      <c r="K16" s="9"/>
      <c r="L16" s="10"/>
      <c r="M16" s="9">
        <v>89</v>
      </c>
      <c r="N16" s="15">
        <v>0.5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45</v>
      </c>
      <c r="F29" s="17">
        <f>SUM(F14:F28)</f>
        <v>14</v>
      </c>
      <c r="G29" s="17"/>
      <c r="H29" s="18"/>
      <c r="I29" s="17"/>
      <c r="J29" s="18"/>
      <c r="K29" s="17"/>
      <c r="L29" s="18"/>
      <c r="M29" s="17">
        <f>AVERAGE(M14:M28)</f>
        <v>87.6</v>
      </c>
      <c r="N29" s="19">
        <f>AVERAGE(N14:N28)</f>
        <v>0.54164999999999996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Blanca Nicandria Rios Ataxca</v>
      </c>
      <c r="C38" s="40"/>
      <c r="D38" s="40"/>
      <c r="E38" s="13"/>
      <c r="F38" s="13"/>
      <c r="G38" s="40"/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="85" zoomScaleNormal="85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Investigación I</v>
      </c>
      <c r="B14" s="9" t="s">
        <v>37</v>
      </c>
      <c r="C14" s="9">
        <f>'1'!C14</f>
        <v>5</v>
      </c>
      <c r="D14" s="9" t="str">
        <f>'1'!D14</f>
        <v>IEME</v>
      </c>
      <c r="E14" s="9">
        <v>12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">
        <v>46</v>
      </c>
      <c r="B15" s="9" t="s">
        <v>45</v>
      </c>
      <c r="C15" s="9">
        <v>7</v>
      </c>
      <c r="D15" s="9" t="str">
        <f>'1'!D15</f>
        <v>IEME</v>
      </c>
      <c r="E15" s="9">
        <v>31</v>
      </c>
      <c r="F15" s="9">
        <v>31</v>
      </c>
      <c r="G15" s="9"/>
      <c r="H15" s="10"/>
      <c r="I15" s="9">
        <v>0</v>
      </c>
      <c r="J15" s="10"/>
      <c r="K15" s="9"/>
      <c r="L15" s="10"/>
      <c r="M15" s="9">
        <v>90</v>
      </c>
      <c r="N15" s="15">
        <v>0.57999999999999996</v>
      </c>
    </row>
    <row r="16" spans="1:14" s="11" customFormat="1" x14ac:dyDescent="0.2">
      <c r="A16" s="9" t="s">
        <v>46</v>
      </c>
      <c r="B16" s="9" t="s">
        <v>47</v>
      </c>
      <c r="C16" s="9">
        <v>7</v>
      </c>
      <c r="D16" s="9" t="str">
        <f>'1'!D16</f>
        <v>MPIN</v>
      </c>
      <c r="E16" s="9">
        <v>31</v>
      </c>
      <c r="F16" s="9">
        <v>29</v>
      </c>
      <c r="G16" s="9"/>
      <c r="H16" s="10"/>
      <c r="I16" s="9">
        <v>2</v>
      </c>
      <c r="J16" s="10"/>
      <c r="K16" s="9"/>
      <c r="L16" s="10"/>
      <c r="M16" s="9">
        <v>87</v>
      </c>
      <c r="N16" s="15">
        <v>0.9</v>
      </c>
    </row>
    <row r="17" spans="1:16" s="11" customFormat="1" x14ac:dyDescent="0.2">
      <c r="A17" s="9" t="s">
        <v>46</v>
      </c>
      <c r="B17" s="9" t="s">
        <v>48</v>
      </c>
      <c r="C17" s="9">
        <f>'1'!C15</f>
        <v>7</v>
      </c>
      <c r="D17" s="9" t="str">
        <f>'1'!D15</f>
        <v>IEME</v>
      </c>
      <c r="E17" s="9">
        <v>31</v>
      </c>
      <c r="F17" s="9">
        <v>29</v>
      </c>
      <c r="G17" s="9"/>
      <c r="H17" s="10"/>
      <c r="I17" s="9">
        <v>2</v>
      </c>
      <c r="J17" s="10"/>
      <c r="K17" s="9"/>
      <c r="L17" s="10"/>
      <c r="M17" s="9">
        <v>89</v>
      </c>
      <c r="N17" s="15">
        <v>0.87</v>
      </c>
    </row>
    <row r="18" spans="1:16" s="11" customFormat="1" ht="43.5" customHeight="1" x14ac:dyDescent="0.2">
      <c r="A18" s="9" t="s">
        <v>40</v>
      </c>
      <c r="B18" s="9" t="s">
        <v>47</v>
      </c>
      <c r="C18" s="9" t="str">
        <f>'1'!C16</f>
        <v>MPING0103A</v>
      </c>
      <c r="D18" s="9" t="str">
        <f>'1'!D15</f>
        <v>IEME</v>
      </c>
      <c r="E18" s="9">
        <v>2</v>
      </c>
      <c r="F18" s="9">
        <v>2</v>
      </c>
      <c r="G18" s="9"/>
      <c r="H18" s="10"/>
      <c r="I18" s="9">
        <v>0</v>
      </c>
      <c r="J18" s="10"/>
      <c r="K18" s="9"/>
      <c r="L18" s="10"/>
      <c r="M18" s="9">
        <v>90</v>
      </c>
      <c r="N18" s="15">
        <v>0.01</v>
      </c>
    </row>
    <row r="19" spans="1:16" s="11" customFormat="1" ht="38.25" x14ac:dyDescent="0.2">
      <c r="A19" s="9" t="str">
        <f>'1'!A16</f>
        <v>Estadística aplicada en diseño de experimentos.</v>
      </c>
      <c r="B19" s="9" t="s">
        <v>48</v>
      </c>
      <c r="C19" s="9" t="str">
        <f>'1'!C16</f>
        <v>MPING0103A</v>
      </c>
      <c r="D19" s="9" t="str">
        <f>'1'!D16</f>
        <v>MPIN</v>
      </c>
      <c r="E19" s="9">
        <v>2</v>
      </c>
      <c r="F19" s="9">
        <v>2</v>
      </c>
      <c r="G19" s="9"/>
      <c r="H19" s="10"/>
      <c r="I19" s="9">
        <v>0</v>
      </c>
      <c r="J19" s="10"/>
      <c r="K19" s="9"/>
      <c r="L19" s="10"/>
      <c r="M19" s="9">
        <v>94</v>
      </c>
      <c r="N19" s="15">
        <v>0.01</v>
      </c>
      <c r="P19" s="11">
        <v>18</v>
      </c>
    </row>
    <row r="20" spans="1:16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6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6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6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6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109</v>
      </c>
      <c r="F31" s="17">
        <f>SUM(F14:F30)</f>
        <v>93</v>
      </c>
      <c r="G31" s="17"/>
      <c r="H31" s="18"/>
      <c r="I31" s="17">
        <f t="shared" ref="I31" si="0">(E31-SUM(F31:G31))-K31</f>
        <v>16</v>
      </c>
      <c r="J31" s="18"/>
      <c r="K31" s="17"/>
      <c r="L31" s="18"/>
      <c r="M31" s="17">
        <f>AVERAGE(M14:M30)</f>
        <v>90</v>
      </c>
      <c r="N31" s="19">
        <f>AVERAGE(N14:N30)</f>
        <v>0.47399999999999992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Blanca Nicandria Rios Ataxca</v>
      </c>
      <c r="C40" s="40"/>
      <c r="D40" s="40"/>
      <c r="E40" s="13"/>
      <c r="F40" s="13"/>
      <c r="G40" s="40"/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4" sqref="I14: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Investigación I</v>
      </c>
      <c r="B14" s="9"/>
      <c r="C14" s="9">
        <f>'1'!C14</f>
        <v>5</v>
      </c>
      <c r="D14" s="9" t="str">
        <f>'1'!D14</f>
        <v>IEME</v>
      </c>
      <c r="E14" s="9">
        <f>'1'!E14</f>
        <v>12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'1'!A16</f>
        <v>Estadística aplicada en diseño de experimentos.</v>
      </c>
      <c r="B15" s="9"/>
      <c r="C15" s="9">
        <f>'1'!C15</f>
        <v>7</v>
      </c>
      <c r="D15" s="9" t="str">
        <f>'1'!D15</f>
        <v>IEME</v>
      </c>
      <c r="E15" s="9">
        <f>'1'!E15</f>
        <v>31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38.25" x14ac:dyDescent="0.2">
      <c r="A16" s="9" t="e">
        <f>'1'!#REF!</f>
        <v>#REF!</v>
      </c>
      <c r="B16" s="9"/>
      <c r="C16" s="9" t="str">
        <f>'1'!C16</f>
        <v>MPING0103A</v>
      </c>
      <c r="D16" s="9" t="str">
        <f>'1'!D16</f>
        <v>MPIN</v>
      </c>
      <c r="E16" s="9">
        <f>'1'!E16</f>
        <v>2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'1'!A18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45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2024-12-14T08:35:00Z</dcterms:modified>
  <cp:category/>
  <cp:contentStatus/>
</cp:coreProperties>
</file>