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STO_DIC2024\REPORTES_SGI\REPORTE_CALIF2_DIC24\"/>
    </mc:Choice>
  </mc:AlternateContent>
  <bookViews>
    <workbookView xWindow="0" yWindow="0" windowWidth="20400" windowHeight="717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'4'!$A$1:$N$40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4" l="1"/>
  <c r="C18" i="24"/>
  <c r="C19" i="24"/>
  <c r="D15" i="24"/>
  <c r="D16" i="24"/>
  <c r="A19" i="24"/>
  <c r="D15" i="23" l="1"/>
  <c r="B37" i="25" l="1"/>
  <c r="N28" i="25"/>
  <c r="M28" i="25"/>
  <c r="K28" i="25"/>
  <c r="G28" i="25"/>
  <c r="F28" i="25"/>
  <c r="E17" i="25"/>
  <c r="D17" i="25"/>
  <c r="C17" i="25"/>
  <c r="A17" i="25"/>
  <c r="E16" i="25"/>
  <c r="J16" i="25" s="1"/>
  <c r="D16" i="25"/>
  <c r="C16" i="25"/>
  <c r="A16" i="25"/>
  <c r="E15" i="25"/>
  <c r="L15" i="25" s="1"/>
  <c r="D15" i="25"/>
  <c r="C15" i="25"/>
  <c r="A15" i="25"/>
  <c r="E14" i="25"/>
  <c r="D14" i="25"/>
  <c r="C14" i="25"/>
  <c r="A14" i="25"/>
  <c r="B10" i="25"/>
  <c r="L8" i="25"/>
  <c r="H8" i="25"/>
  <c r="E8" i="25"/>
  <c r="N31" i="24"/>
  <c r="M31" i="24"/>
  <c r="F31" i="24"/>
  <c r="E31" i="24"/>
  <c r="D19" i="24"/>
  <c r="D17" i="24"/>
  <c r="C17" i="24"/>
  <c r="D14" i="24"/>
  <c r="C14" i="24"/>
  <c r="A14" i="24"/>
  <c r="B10" i="24"/>
  <c r="B40" i="24" s="1"/>
  <c r="L8" i="24"/>
  <c r="H8" i="24"/>
  <c r="E8" i="24"/>
  <c r="B38" i="23"/>
  <c r="N29" i="23"/>
  <c r="M29" i="23"/>
  <c r="F29" i="23"/>
  <c r="E29" i="23"/>
  <c r="A16" i="23"/>
  <c r="A15" i="23"/>
  <c r="D14" i="23"/>
  <c r="C14" i="23"/>
  <c r="A14" i="23"/>
  <c r="B10" i="23"/>
  <c r="L8" i="23"/>
  <c r="H8" i="23"/>
  <c r="E8" i="23"/>
  <c r="B37" i="22"/>
  <c r="N28" i="22"/>
  <c r="M28" i="22"/>
  <c r="F28" i="22"/>
  <c r="I28" i="22" s="1"/>
  <c r="E28" i="22"/>
  <c r="C16" i="22"/>
  <c r="A16" i="22"/>
  <c r="D15" i="22"/>
  <c r="C15" i="22"/>
  <c r="A15" i="22"/>
  <c r="D14" i="22"/>
  <c r="C14" i="22"/>
  <c r="A14" i="22"/>
  <c r="B10" i="22"/>
  <c r="L8" i="22"/>
  <c r="H8" i="22"/>
  <c r="E8" i="22"/>
  <c r="B37" i="10"/>
  <c r="K28" i="10"/>
  <c r="G28" i="10"/>
  <c r="F28" i="10"/>
  <c r="E28" i="10"/>
  <c r="I31" i="24" l="1"/>
  <c r="E28" i="25"/>
  <c r="L28" i="25" s="1"/>
  <c r="H16" i="25"/>
  <c r="L16" i="25"/>
  <c r="H15" i="25"/>
  <c r="J15" i="25"/>
  <c r="J14" i="25"/>
  <c r="L28" i="10"/>
  <c r="L14" i="25"/>
  <c r="H14" i="25"/>
  <c r="I28" i="25" l="1"/>
  <c r="J28" i="25" s="1"/>
  <c r="H28" i="25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<sst xmlns="http://schemas.openxmlformats.org/spreadsheetml/2006/main" count="191" uniqueCount="49">
  <si>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</si>
  <si>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</si>
  <si>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</si>
  <si>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</si>
  <si>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</si>
  <si>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</si>
  <si>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</si>
  <si>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</si>
  <si>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</si>
  <si>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</si>
  <si>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</si>
  <si>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</si>
  <si>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</si>
  <si>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</si>
  <si>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</si>
  <si>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</si>
  <si>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</si>
  <si>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</si>
  <si>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</si>
  <si>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</si>
  <si>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</si>
  <si>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</si>
  <si>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</si>
  <si>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</si>
  <si>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</si>
  <si>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</si>
  <si>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</si>
  <si>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</si>
  <si>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</si>
  <si>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</si>
  <si>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</si>
  <si>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Electromecánica</t>
  </si>
  <si>
    <t>Electromecánica</t>
  </si>
  <si>
    <t>Blanca Nicandria Rios Ataxca</t>
  </si>
  <si>
    <t>IEME</t>
  </si>
  <si>
    <t>PROFESORA</t>
  </si>
  <si>
    <t>JEFE DE CARRERA</t>
  </si>
  <si>
    <t>S/E</t>
  </si>
  <si>
    <t>Taller de Investigación I</t>
  </si>
  <si>
    <t>Microcontroladores</t>
  </si>
  <si>
    <t>Estadística aplicada en diseño de experimentos.</t>
  </si>
  <si>
    <t>AGOSTO - DICIEMBRE 2024</t>
  </si>
  <si>
    <t>MII. Esteban Domínguez Fiscal</t>
  </si>
  <si>
    <t>MPING0103A</t>
  </si>
  <si>
    <t>MPIN</t>
  </si>
  <si>
    <t>II</t>
  </si>
  <si>
    <t>MICROCONTROLADORES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</si>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</sst>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C16" sqref="C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9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3</v>
      </c>
      <c r="I8" s="33" t="s">
        <v>7</v>
      </c>
      <c r="J8" s="33"/>
      <c r="K8" s="33"/>
      <c r="L8" s="34" t="s">
        <v>41</v>
      </c>
      <c r="M8" s="34"/>
      <c r="N8" s="34"/>
    </row>
    <row r="10" spans="1:14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38</v>
      </c>
      <c r="B14" s="9" t="s">
        <v>37</v>
      </c>
      <c r="C14" s="9">
        <v>5</v>
      </c>
      <c r="D14" s="9" t="s">
        <v>34</v>
      </c>
      <c r="E14" s="9">
        <v>12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8" t="s">
        <v>39</v>
      </c>
      <c r="B15" s="9" t="s">
        <v>37</v>
      </c>
      <c r="C15" s="9">
        <v>7</v>
      </c>
      <c r="D15" s="9" t="s">
        <v>34</v>
      </c>
      <c r="E15" s="9">
        <v>31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38.25" x14ac:dyDescent="0.2">
      <c r="A16" s="8" t="s">
        <v>40</v>
      </c>
      <c r="B16" s="9" t="s">
        <v>37</v>
      </c>
      <c r="C16" s="9" t="s">
        <v>43</v>
      </c>
      <c r="D16" s="9" t="s">
        <v>44</v>
      </c>
      <c r="E16" s="9">
        <v>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45</v>
      </c>
      <c r="F28" s="17">
        <f>SUM(F14:F27)</f>
        <v>0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>K28/E28</f>
        <v>0</v>
      </c>
      <c r="M28" s="17"/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35</v>
      </c>
      <c r="C33" s="37"/>
      <c r="D33" s="37"/>
      <c r="G33" s="22" t="s">
        <v>36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Blanca Nicandria Rios Ataxca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E14" sqref="E14:E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 - DICIEMBRE 2024</v>
      </c>
      <c r="M8" s="34"/>
      <c r="N8" s="34"/>
    </row>
    <row r="10" spans="1:14" x14ac:dyDescent="0.2">
      <c r="A10" s="4" t="s">
        <v>8</v>
      </c>
      <c r="B10" s="34" t="str">
        <f>'1'!B10</f>
        <v>Blanca Nicandria Rios Ataxca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Taller de Investigación I</v>
      </c>
      <c r="B14" s="21" t="s">
        <v>21</v>
      </c>
      <c r="C14" s="9">
        <f>'1'!C14</f>
        <v>5</v>
      </c>
      <c r="D14" s="9" t="str">
        <f>'1'!D14</f>
        <v>IEME</v>
      </c>
      <c r="E14" s="9">
        <v>12</v>
      </c>
      <c r="F14" s="9">
        <v>10</v>
      </c>
      <c r="G14" s="9"/>
      <c r="H14" s="10"/>
      <c r="I14" s="9">
        <v>2</v>
      </c>
      <c r="J14" s="10"/>
      <c r="K14" s="9"/>
      <c r="L14" s="10"/>
      <c r="M14" s="9">
        <v>84</v>
      </c>
      <c r="N14" s="15">
        <v>0.75</v>
      </c>
    </row>
    <row r="15" spans="1:14" s="11" customFormat="1" x14ac:dyDescent="0.2">
      <c r="A15" s="9" t="str">
        <f>'1'!A15</f>
        <v>Microcontroladores</v>
      </c>
      <c r="B15" s="9" t="s">
        <v>21</v>
      </c>
      <c r="C15" s="9">
        <f>'1'!C15</f>
        <v>7</v>
      </c>
      <c r="D15" s="9" t="str">
        <f>'1'!D15</f>
        <v>IEME</v>
      </c>
      <c r="E15" s="9">
        <v>31</v>
      </c>
      <c r="F15" s="9">
        <v>30</v>
      </c>
      <c r="G15" s="9"/>
      <c r="H15" s="10"/>
      <c r="I15" s="9">
        <v>1</v>
      </c>
      <c r="J15" s="10"/>
      <c r="K15" s="9"/>
      <c r="L15" s="10"/>
      <c r="M15" s="9">
        <v>88</v>
      </c>
      <c r="N15" s="15">
        <v>0.77400000000000002</v>
      </c>
    </row>
    <row r="16" spans="1:14" s="11" customFormat="1" ht="38.25" x14ac:dyDescent="0.2">
      <c r="A16" s="9" t="str">
        <f>'1'!A16</f>
        <v>Estadística aplicada en diseño de experimentos.</v>
      </c>
      <c r="B16" s="9" t="s">
        <v>21</v>
      </c>
      <c r="C16" s="9" t="str">
        <f>'1'!C16</f>
        <v>MPING0103A</v>
      </c>
      <c r="D16" s="9" t="s">
        <v>44</v>
      </c>
      <c r="E16" s="9">
        <v>2</v>
      </c>
      <c r="F16" s="9">
        <v>2</v>
      </c>
      <c r="G16" s="9"/>
      <c r="H16" s="10"/>
      <c r="I16" s="9">
        <v>0</v>
      </c>
      <c r="J16" s="10"/>
      <c r="K16" s="9"/>
      <c r="L16" s="10"/>
      <c r="M16" s="9">
        <v>90</v>
      </c>
      <c r="N16" s="15">
        <v>0.5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45</v>
      </c>
      <c r="F28" s="17">
        <f>SUM(F14:F27)</f>
        <v>42</v>
      </c>
      <c r="G28" s="17"/>
      <c r="H28" s="18"/>
      <c r="I28" s="17">
        <f t="shared" ref="I28" si="0">(E28-SUM(F28:G28))-K28</f>
        <v>3</v>
      </c>
      <c r="J28" s="18"/>
      <c r="K28" s="17"/>
      <c r="L28" s="18"/>
      <c r="M28" s="17">
        <f>AVERAGE(M14:M27)</f>
        <v>87.333333333333329</v>
      </c>
      <c r="N28" s="19">
        <f>AVERAGE(N14:N27)</f>
        <v>0.67466666666666664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Blanca Nicandria Rios Ataxca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4" zoomScale="85" zoomScaleNormal="85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 - DICIEMBRE 2024</v>
      </c>
      <c r="M8" s="34"/>
      <c r="N8" s="34"/>
    </row>
    <row r="10" spans="1:14" x14ac:dyDescent="0.2">
      <c r="A10" s="4" t="s">
        <v>8</v>
      </c>
      <c r="B10" s="34" t="str">
        <f>'1'!B10</f>
        <v>Blanca Nicandria Rios Ataxca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Taller de Investigación I</v>
      </c>
      <c r="B14" s="9" t="s">
        <v>45</v>
      </c>
      <c r="C14" s="9">
        <f>'1'!C14</f>
        <v>5</v>
      </c>
      <c r="D14" s="9" t="str">
        <f>'1'!D14</f>
        <v>IEME</v>
      </c>
      <c r="E14" s="9">
        <v>12</v>
      </c>
      <c r="F14" s="9">
        <v>12</v>
      </c>
      <c r="G14" s="9"/>
      <c r="H14" s="10"/>
      <c r="I14" s="9">
        <v>0</v>
      </c>
      <c r="J14" s="10"/>
      <c r="K14" s="9"/>
      <c r="L14" s="10"/>
      <c r="M14" s="9">
        <v>86.2</v>
      </c>
      <c r="N14" s="15">
        <v>0.58330000000000004</v>
      </c>
    </row>
    <row r="15" spans="1:14" s="11" customFormat="1" x14ac:dyDescent="0.2">
      <c r="A15" s="9" t="str">
        <f>'1'!A15</f>
        <v>Microcontroladores</v>
      </c>
      <c r="B15" s="9" t="s">
        <v>37</v>
      </c>
      <c r="C15" s="9">
        <v>7</v>
      </c>
      <c r="D15" s="9" t="str">
        <f>'1'!D15</f>
        <v>IEME</v>
      </c>
      <c r="E15" s="9">
        <v>31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Estadística aplicada en diseño de experimentos.</v>
      </c>
      <c r="B16" s="9" t="s">
        <v>45</v>
      </c>
      <c r="C16" s="9" t="s">
        <v>43</v>
      </c>
      <c r="D16" s="9" t="s">
        <v>44</v>
      </c>
      <c r="E16" s="9">
        <v>2</v>
      </c>
      <c r="F16" s="9">
        <v>2</v>
      </c>
      <c r="G16" s="9"/>
      <c r="H16" s="10"/>
      <c r="I16" s="9">
        <v>0</v>
      </c>
      <c r="J16" s="10"/>
      <c r="K16" s="9"/>
      <c r="L16" s="10"/>
      <c r="M16" s="9">
        <v>89</v>
      </c>
      <c r="N16" s="15">
        <v>0.5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45</v>
      </c>
      <c r="F29" s="17">
        <f>SUM(F14:F28)</f>
        <v>14</v>
      </c>
      <c r="G29" s="17"/>
      <c r="H29" s="18"/>
      <c r="I29" s="17"/>
      <c r="J29" s="18"/>
      <c r="K29" s="17"/>
      <c r="L29" s="18"/>
      <c r="M29" s="17">
        <f>AVERAGE(M14:M28)</f>
        <v>87.6</v>
      </c>
      <c r="N29" s="19">
        <f>AVERAGE(N14:N28)</f>
        <v>0.54164999999999996</v>
      </c>
    </row>
    <row r="31" spans="1:14" ht="120" customHeight="1" x14ac:dyDescent="0.2">
      <c r="A31" s="30" t="s">
        <v>26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3" spans="1:10" x14ac:dyDescent="0.2">
      <c r="A33" s="12"/>
    </row>
    <row r="34" spans="1:10" x14ac:dyDescent="0.2">
      <c r="B34" s="37" t="s">
        <v>27</v>
      </c>
      <c r="C34" s="37"/>
      <c r="D34" s="37"/>
      <c r="G34" s="22" t="s">
        <v>28</v>
      </c>
      <c r="H34" s="22"/>
      <c r="I34" s="22"/>
      <c r="J34" s="22"/>
    </row>
    <row r="35" spans="1:10" ht="62.25" customHeight="1" x14ac:dyDescent="0.2">
      <c r="B35" s="38"/>
      <c r="C35" s="38"/>
      <c r="D35" s="38"/>
      <c r="G35" s="34"/>
      <c r="H35" s="34"/>
      <c r="I35" s="34"/>
      <c r="J35" s="34"/>
    </row>
    <row r="36" spans="1:10" hidden="1" x14ac:dyDescent="0.2">
      <c r="A36" s="39" t="e">
        <v>#REF!</v>
      </c>
      <c r="B36" s="39"/>
      <c r="C36" s="6"/>
      <c r="E36" s="39"/>
      <c r="F36" s="39"/>
      <c r="G36" s="39"/>
      <c r="H36" s="39"/>
    </row>
    <row r="37" spans="1:10" hidden="1" x14ac:dyDescent="0.2"/>
    <row r="38" spans="1:10" ht="45" customHeight="1" x14ac:dyDescent="0.2">
      <c r="B38" s="40" t="str">
        <f>B10</f>
        <v>Blanca Nicandria Rios Ataxca</v>
      </c>
      <c r="C38" s="40"/>
      <c r="D38" s="40"/>
      <c r="E38" s="13"/>
      <c r="F38" s="13"/>
      <c r="G38" s="40"/>
      <c r="H38" s="40"/>
      <c r="I38" s="40"/>
      <c r="J38" s="40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zoomScale="85" zoomScaleNormal="85" zoomScaleSheetLayoutView="100" workbookViewId="0">
      <selection activeCell="L31" sqref="L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 - DICIEMBRE 2024</v>
      </c>
      <c r="M8" s="34"/>
      <c r="N8" s="34"/>
    </row>
    <row r="10" spans="1:14" x14ac:dyDescent="0.2">
      <c r="A10" s="4" t="s">
        <v>8</v>
      </c>
      <c r="B10" s="34" t="str">
        <f>'1'!B10</f>
        <v>Blanca Nicandria Rios Ataxca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Taller de Investigación I</v>
      </c>
      <c r="B14" s="9" t="s">
        <v>37</v>
      </c>
      <c r="C14" s="9">
        <f>'1'!C14</f>
        <v>5</v>
      </c>
      <c r="D14" s="9" t="str">
        <f>'1'!D14</f>
        <v>IEME</v>
      </c>
      <c r="E14" s="9">
        <v>12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 t="s">
        <v>46</v>
      </c>
      <c r="B15" s="9" t="s">
        <v>45</v>
      </c>
      <c r="C15" s="9">
        <v>7</v>
      </c>
      <c r="D15" s="9" t="str">
        <f>'1'!D15</f>
        <v>IEME</v>
      </c>
      <c r="E15" s="9">
        <v>31</v>
      </c>
      <c r="F15" s="9">
        <v>31</v>
      </c>
      <c r="G15" s="9"/>
      <c r="H15" s="10"/>
      <c r="I15" s="9">
        <v>0</v>
      </c>
      <c r="J15" s="10"/>
      <c r="K15" s="9"/>
      <c r="L15" s="10"/>
      <c r="M15" s="9">
        <v>90</v>
      </c>
      <c r="N15" s="15">
        <v>0.57999999999999996</v>
      </c>
    </row>
    <row r="16" spans="1:14" s="11" customFormat="1" x14ac:dyDescent="0.2">
      <c r="A16" s="9" t="s">
        <v>46</v>
      </c>
      <c r="B16" s="9" t="s">
        <v>47</v>
      </c>
      <c r="C16" s="9">
        <v>7</v>
      </c>
      <c r="D16" s="9" t="str">
        <f>'1'!D16</f>
        <v>MPIN</v>
      </c>
      <c r="E16" s="9">
        <v>31</v>
      </c>
      <c r="F16" s="9">
        <v>29</v>
      </c>
      <c r="G16" s="9"/>
      <c r="H16" s="10"/>
      <c r="I16" s="9">
        <v>2</v>
      </c>
      <c r="J16" s="10"/>
      <c r="K16" s="9"/>
      <c r="L16" s="10"/>
      <c r="M16" s="9">
        <v>87</v>
      </c>
      <c r="N16" s="15">
        <v>0.9</v>
      </c>
    </row>
    <row r="17" spans="1:16" s="11" customFormat="1" x14ac:dyDescent="0.2">
      <c r="A17" s="9" t="s">
        <v>46</v>
      </c>
      <c r="B17" s="9" t="s">
        <v>48</v>
      </c>
      <c r="C17" s="9">
        <f>'1'!C15</f>
        <v>7</v>
      </c>
      <c r="D17" s="9" t="str">
        <f>'1'!D15</f>
        <v>IEME</v>
      </c>
      <c r="E17" s="9">
        <v>31</v>
      </c>
      <c r="F17" s="9">
        <v>29</v>
      </c>
      <c r="G17" s="9"/>
      <c r="H17" s="10"/>
      <c r="I17" s="9">
        <v>2</v>
      </c>
      <c r="J17" s="10"/>
      <c r="K17" s="9"/>
      <c r="L17" s="10"/>
      <c r="M17" s="9">
        <v>89</v>
      </c>
      <c r="N17" s="15">
        <v>0.87</v>
      </c>
    </row>
    <row r="18" spans="1:16" s="11" customFormat="1" ht="43.5" customHeight="1" x14ac:dyDescent="0.2">
      <c r="A18" s="9" t="s">
        <v>40</v>
      </c>
      <c r="B18" s="9" t="s">
        <v>47</v>
      </c>
      <c r="C18" s="9" t="str">
        <f>'1'!C16</f>
        <v>MPING0103A</v>
      </c>
      <c r="D18" s="9" t="str">
        <f>'1'!D15</f>
        <v>IEME</v>
      </c>
      <c r="E18" s="9">
        <v>2</v>
      </c>
      <c r="F18" s="9">
        <v>2</v>
      </c>
      <c r="G18" s="9"/>
      <c r="H18" s="10"/>
      <c r="I18" s="9">
        <v>0</v>
      </c>
      <c r="J18" s="10"/>
      <c r="K18" s="9"/>
      <c r="L18" s="10"/>
      <c r="M18" s="9">
        <v>90</v>
      </c>
      <c r="N18" s="15">
        <v>0.01</v>
      </c>
    </row>
    <row r="19" spans="1:16" s="11" customFormat="1" ht="38.25" x14ac:dyDescent="0.2">
      <c r="A19" s="9" t="str">
        <f>'1'!A16</f>
        <v>Estadística aplicada en diseño de experimentos.</v>
      </c>
      <c r="B19" s="9" t="s">
        <v>48</v>
      </c>
      <c r="C19" s="9" t="str">
        <f>'1'!C16</f>
        <v>MPING0103A</v>
      </c>
      <c r="D19" s="9" t="str">
        <f>'1'!D16</f>
        <v>MPIN</v>
      </c>
      <c r="E19" s="9">
        <v>2</v>
      </c>
      <c r="F19" s="9">
        <v>2</v>
      </c>
      <c r="G19" s="9"/>
      <c r="H19" s="10"/>
      <c r="I19" s="9">
        <v>0</v>
      </c>
      <c r="J19" s="10"/>
      <c r="K19" s="9"/>
      <c r="L19" s="10"/>
      <c r="M19" s="9">
        <v>94</v>
      </c>
      <c r="N19" s="15">
        <v>0.01</v>
      </c>
      <c r="P19" s="11">
        <v>18</v>
      </c>
    </row>
    <row r="20" spans="1:16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6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6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6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6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109</v>
      </c>
      <c r="F31" s="17">
        <f>SUM(F14:F30)</f>
        <v>93</v>
      </c>
      <c r="G31" s="17"/>
      <c r="H31" s="18"/>
      <c r="I31" s="17">
        <f t="shared" ref="I31" si="0">(E31-SUM(F31:G31))-K31</f>
        <v>16</v>
      </c>
      <c r="J31" s="18"/>
      <c r="K31" s="17"/>
      <c r="L31" s="18"/>
      <c r="M31" s="17">
        <f>AVERAGE(M14:M30)</f>
        <v>90</v>
      </c>
      <c r="N31" s="19">
        <f>AVERAGE(N14:N30)</f>
        <v>0.47399999999999992</v>
      </c>
    </row>
    <row r="33" spans="1:14" ht="120" customHeight="1" x14ac:dyDescent="0.2">
      <c r="A33" s="30" t="s">
        <v>26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5" spans="1:14" x14ac:dyDescent="0.2">
      <c r="A35" s="12"/>
    </row>
    <row r="36" spans="1:14" x14ac:dyDescent="0.2">
      <c r="B36" s="37" t="s">
        <v>27</v>
      </c>
      <c r="C36" s="37"/>
      <c r="D36" s="37"/>
      <c r="G36" s="22" t="s">
        <v>28</v>
      </c>
      <c r="H36" s="22"/>
      <c r="I36" s="22"/>
      <c r="J36" s="22"/>
    </row>
    <row r="37" spans="1:14" ht="62.25" customHeight="1" x14ac:dyDescent="0.2">
      <c r="B37" s="38"/>
      <c r="C37" s="38"/>
      <c r="D37" s="38"/>
      <c r="G37" s="34"/>
      <c r="H37" s="34"/>
      <c r="I37" s="34"/>
      <c r="J37" s="34"/>
    </row>
    <row r="38" spans="1:14" hidden="1" x14ac:dyDescent="0.2">
      <c r="A38" s="39" t="e">
        <v>#REF!</v>
      </c>
      <c r="B38" s="39"/>
      <c r="C38" s="6"/>
      <c r="E38" s="39"/>
      <c r="F38" s="39"/>
      <c r="G38" s="39"/>
      <c r="H38" s="39"/>
    </row>
    <row r="39" spans="1:14" hidden="1" x14ac:dyDescent="0.2"/>
    <row r="40" spans="1:14" ht="45" customHeight="1" x14ac:dyDescent="0.2">
      <c r="B40" s="40" t="str">
        <f>B10</f>
        <v>Blanca Nicandria Rios Ataxca</v>
      </c>
      <c r="C40" s="40"/>
      <c r="D40" s="40"/>
      <c r="E40" s="13"/>
      <c r="F40" s="13"/>
      <c r="G40" s="40"/>
      <c r="H40" s="40"/>
      <c r="I40" s="40"/>
      <c r="J40" s="40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I14" sqref="I14:I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 - DICIEMBRE 2024</v>
      </c>
      <c r="M8" s="34"/>
      <c r="N8" s="34"/>
    </row>
    <row r="10" spans="1:14" x14ac:dyDescent="0.2">
      <c r="A10" s="4" t="s">
        <v>8</v>
      </c>
      <c r="B10" s="34" t="str">
        <f>'1'!B10</f>
        <v>Blanca Nicandria Rios Ataxca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Taller de Investigación I</v>
      </c>
      <c r="B14" s="9"/>
      <c r="C14" s="9">
        <f>'1'!C14</f>
        <v>5</v>
      </c>
      <c r="D14" s="9" t="str">
        <f>'1'!D14</f>
        <v>IEME</v>
      </c>
      <c r="E14" s="9">
        <f>'1'!E14</f>
        <v>12</v>
      </c>
      <c r="F14" s="9"/>
      <c r="G14" s="9"/>
      <c r="H14" s="10">
        <f t="shared" ref="H14:H16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'1'!A16</f>
        <v>Estadística aplicada en diseño de experimentos.</v>
      </c>
      <c r="B15" s="9"/>
      <c r="C15" s="9">
        <f>'1'!C15</f>
        <v>7</v>
      </c>
      <c r="D15" s="9" t="str">
        <f>'1'!D15</f>
        <v>IEME</v>
      </c>
      <c r="E15" s="9">
        <f>'1'!E15</f>
        <v>31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ht="38.25" x14ac:dyDescent="0.2">
      <c r="A16" s="9" t="e">
        <f>'1'!#REF!</f>
        <v>#REF!</v>
      </c>
      <c r="B16" s="9"/>
      <c r="C16" s="9" t="str">
        <f>'1'!C16</f>
        <v>MPING0103A</v>
      </c>
      <c r="D16" s="9" t="str">
        <f>'1'!D16</f>
        <v>MPIN</v>
      </c>
      <c r="E16" s="9">
        <f>'1'!E16</f>
        <v>2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>
        <f>'1'!A18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45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Blanca Nicandria Rios Ataxca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cp:lastPrinted>2022-10-07T03:27:11Z</cp:lastPrinted>
  <dcterms:created xsi:type="dcterms:W3CDTF">2021-11-22T14:45:25Z</dcterms:created>
  <dcterms:modified xsi:type="dcterms:W3CDTF">2024-12-14T08:35:00Z</dcterms:modified>
  <cp:category/>
  <cp:contentStatus/>
</cp:coreProperties>
</file>