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D66B4546-12EF-48AE-9C5A-77455384E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<sst xmlns="http://schemas.openxmlformats.org/spreadsheetml/2006/main" count="210" uniqueCount="56">
  <si>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</si>
  <si>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</si>
  <si>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</si>
  <si>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</si>
  <si>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</si>
  <si>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</si>
  <si>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</si>
  <si>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</si>
  <si>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</si>
  <si>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</si>
  <si>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</si>
  <si>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</si>
  <si>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</si>
  <si>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</si>
  <si>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</si>
  <si>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</si>
  <si>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</si>
  <si>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</si>
  <si>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</si>
  <si>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</si>
  <si>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</si>
  <si>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</si>
  <si>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</si>
  <si>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</si>
  <si>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</si>
  <si>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</si>
  <si>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</si>
  <si>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</si>
  <si>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</si>
  <si>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</si>
  <si>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</si>
  <si>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</si>
  <si>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</si>
  <si>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</si>
  <si>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</si>
  <si>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</si>
  <si>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</si>
  <si>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</si>
  <si>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</si>
  <si>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204-B</t>
  </si>
  <si>
    <t>IIND</t>
  </si>
  <si>
    <t>2°</t>
  </si>
  <si>
    <t>III</t>
  </si>
  <si>
    <t>T</t>
  </si>
  <si>
    <t>AlGEBRA LINEAL</t>
  </si>
  <si>
    <t>CALCULO DIFERENCIAL</t>
  </si>
  <si>
    <t>102-A</t>
  </si>
  <si>
    <t>IEM</t>
  </si>
  <si>
    <t>401-C</t>
  </si>
  <si>
    <t>204-A</t>
  </si>
  <si>
    <t>310-A</t>
  </si>
  <si>
    <t>IINF</t>
  </si>
  <si>
    <t>102-B</t>
  </si>
  <si>
    <t>IEME</t>
  </si>
  <si>
    <t>104-B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</si>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</sst>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T15" sqref="T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55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44</v>
      </c>
      <c r="B14" s="9" t="s">
        <v>21</v>
      </c>
      <c r="C14" s="9" t="s">
        <v>50</v>
      </c>
      <c r="D14" s="9" t="s">
        <v>51</v>
      </c>
      <c r="E14" s="9"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0.91</v>
      </c>
    </row>
    <row r="15" spans="1:14" s="11" customFormat="1" ht="26.4" x14ac:dyDescent="0.25">
      <c r="A15" s="8" t="s">
        <v>44</v>
      </c>
      <c r="B15" s="9" t="s">
        <v>21</v>
      </c>
      <c r="C15" s="9" t="s">
        <v>52</v>
      </c>
      <c r="D15" s="9" t="s">
        <v>53</v>
      </c>
      <c r="E15" s="9">
        <v>35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71</v>
      </c>
      <c r="N15" s="15">
        <v>0.83</v>
      </c>
    </row>
    <row r="16" spans="1:14" s="11" customFormat="1" ht="26.4" x14ac:dyDescent="0.25">
      <c r="A16" s="8" t="s">
        <v>45</v>
      </c>
      <c r="B16" s="9" t="s">
        <v>21</v>
      </c>
      <c r="C16" s="9" t="s">
        <v>54</v>
      </c>
      <c r="D16" s="9" t="s">
        <v>35</v>
      </c>
      <c r="E16" s="9">
        <v>21</v>
      </c>
      <c r="F16" s="9">
        <v>13</v>
      </c>
      <c r="G16" s="9"/>
      <c r="H16" s="10"/>
      <c r="I16" s="9">
        <v>8</v>
      </c>
      <c r="J16" s="10"/>
      <c r="K16" s="9"/>
      <c r="L16" s="10"/>
      <c r="M16" s="9">
        <v>49</v>
      </c>
      <c r="N16" s="15">
        <v>0.62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53</v>
      </c>
      <c r="E17" s="9">
        <v>38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103</v>
      </c>
      <c r="G28" s="17">
        <f>SUM(G14:G27)</f>
        <v>0</v>
      </c>
      <c r="H28" s="18">
        <f>SUM(F28:G28)/E28</f>
        <v>0.85833333333333328</v>
      </c>
      <c r="I28" s="17">
        <f t="shared" ref="I28" si="0">(E28-SUM(F28:G28))-K28</f>
        <v>17</v>
      </c>
      <c r="J28" s="18">
        <f t="shared" ref="J28" si="1">I28/E28</f>
        <v>0.14166666666666666</v>
      </c>
      <c r="K28" s="17">
        <f>SUM(K14:K27)</f>
        <v>0</v>
      </c>
      <c r="L28" s="18">
        <f t="shared" ref="L28" si="2">K28/E28</f>
        <v>0</v>
      </c>
      <c r="M28" s="17">
        <f>AVERAGE(M14:M27)</f>
        <v>69.5</v>
      </c>
      <c r="N28" s="19">
        <f>AVERAGE(N14:N27)</f>
        <v>0.82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F17" sqref="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41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78</v>
      </c>
      <c r="N14" s="15">
        <v>0.9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19</v>
      </c>
      <c r="G15" s="9"/>
      <c r="H15" s="10"/>
      <c r="I15" s="9">
        <v>6</v>
      </c>
      <c r="J15" s="10"/>
      <c r="K15" s="9"/>
      <c r="L15" s="10"/>
      <c r="M15" s="9">
        <v>60</v>
      </c>
      <c r="N15" s="15">
        <v>0.68</v>
      </c>
    </row>
    <row r="16" spans="1:14" s="11" customFormat="1" ht="26.4" x14ac:dyDescent="0.25">
      <c r="A16" s="9" t="str">
        <f>'1'!A16</f>
        <v>CALCULO DIFERENCIAL</v>
      </c>
      <c r="B16" s="9"/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21</v>
      </c>
      <c r="G16" s="9"/>
      <c r="H16" s="10"/>
      <c r="I16" s="9">
        <v>2</v>
      </c>
      <c r="J16" s="10"/>
      <c r="K16" s="9"/>
      <c r="L16" s="10"/>
      <c r="M16" s="9">
        <v>70</v>
      </c>
      <c r="N16" s="15">
        <v>0.9</v>
      </c>
    </row>
    <row r="17" spans="1:14" s="11" customFormat="1" ht="26.4" x14ac:dyDescent="0.25">
      <c r="A17" s="9" t="str">
        <f>'1'!A17</f>
        <v>CALCULO DIFERENCIAL</v>
      </c>
      <c r="B17" s="9"/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24</v>
      </c>
      <c r="G17" s="9"/>
      <c r="H17" s="10"/>
      <c r="I17" s="9">
        <v>5</v>
      </c>
      <c r="J17" s="10"/>
      <c r="K17" s="9"/>
      <c r="L17" s="10"/>
      <c r="M17" s="9">
        <v>62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94</v>
      </c>
      <c r="G28" s="17">
        <f>SUM(G14:G27)</f>
        <v>0</v>
      </c>
      <c r="H28" s="18">
        <f>SUM(F28:G28)/E28</f>
        <v>0.78333333333333333</v>
      </c>
      <c r="I28" s="17">
        <f t="shared" ref="I28" si="0">(E28-SUM(F28:G28))-K28</f>
        <v>26</v>
      </c>
      <c r="J28" s="18">
        <f t="shared" ref="J28" si="1">I28/E28</f>
        <v>0.21666666666666667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42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20</v>
      </c>
      <c r="G14" s="9"/>
      <c r="H14" s="10"/>
      <c r="I14" s="9">
        <f t="shared" ref="I14:I28" si="0">(E14-SUM(F14:G14))-K14</f>
        <v>6</v>
      </c>
      <c r="J14" s="10"/>
      <c r="K14" s="9"/>
      <c r="L14" s="10"/>
      <c r="M14" s="9">
        <v>43</v>
      </c>
      <c r="N14" s="15">
        <v>0.61</v>
      </c>
    </row>
    <row r="15" spans="1:14" s="11" customFormat="1" ht="26.4" x14ac:dyDescent="0.25">
      <c r="A15" s="9" t="str">
        <f>'1'!A15</f>
        <v>AlGEBRA LINEAL</v>
      </c>
      <c r="B15" s="9" t="s">
        <v>42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13</v>
      </c>
      <c r="G15" s="9"/>
      <c r="H15" s="10"/>
      <c r="I15" s="9">
        <f t="shared" si="0"/>
        <v>22</v>
      </c>
      <c r="J15" s="10"/>
      <c r="K15" s="9"/>
      <c r="L15" s="10"/>
      <c r="M15" s="9">
        <v>90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42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15</v>
      </c>
      <c r="G16" s="9"/>
      <c r="H16" s="10"/>
      <c r="I16" s="9">
        <v>8</v>
      </c>
      <c r="J16" s="10"/>
      <c r="K16" s="9"/>
      <c r="L16" s="10"/>
      <c r="M16" s="9">
        <v>50</v>
      </c>
      <c r="N16" s="15">
        <v>0.7</v>
      </c>
    </row>
    <row r="17" spans="1:14" s="11" customFormat="1" ht="26.4" x14ac:dyDescent="0.25">
      <c r="A17" s="9" t="str">
        <f>'1'!A17</f>
        <v>CALCULO DIFERENCIAL</v>
      </c>
      <c r="B17" s="9" t="s">
        <v>42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16</v>
      </c>
      <c r="G17" s="9"/>
      <c r="H17" s="10"/>
      <c r="I17" s="9">
        <f t="shared" si="0"/>
        <v>22</v>
      </c>
      <c r="J17" s="10"/>
      <c r="K17" s="9"/>
      <c r="L17" s="10"/>
      <c r="M17" s="9">
        <v>43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64</v>
      </c>
      <c r="G28" s="17">
        <f>SUM(G14:G27)</f>
        <v>0</v>
      </c>
      <c r="H28" s="18">
        <f>SUM(F28:G28)/E28</f>
        <v>0.53333333333333333</v>
      </c>
      <c r="I28" s="17">
        <f t="shared" si="0"/>
        <v>56</v>
      </c>
      <c r="J28" s="18">
        <f t="shared" ref="J28" si="1">I28/E28</f>
        <v>0.46666666666666667</v>
      </c>
      <c r="K28" s="17">
        <f>SUM(K14:K27)</f>
        <v>0</v>
      </c>
      <c r="L28" s="18">
        <f t="shared" ref="L28" si="2">K28/E28</f>
        <v>0</v>
      </c>
      <c r="M28" s="17">
        <f>AVERAGE(M14:M27)</f>
        <v>56.5</v>
      </c>
      <c r="N28" s="19">
        <f>AVERAGE(N14:N27)</f>
        <v>0.71749999999999992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P30" sqref="P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>
        <v>4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72</v>
      </c>
      <c r="N14" s="15">
        <v>0.91</v>
      </c>
    </row>
    <row r="15" spans="1:14" s="11" customFormat="1" ht="26.4" x14ac:dyDescent="0.25">
      <c r="A15" s="9" t="s">
        <v>36</v>
      </c>
      <c r="B15" s="9">
        <v>5</v>
      </c>
      <c r="C15" s="9" t="s">
        <v>48</v>
      </c>
      <c r="D15" s="9" t="s">
        <v>47</v>
      </c>
      <c r="E15" s="9">
        <v>33</v>
      </c>
      <c r="F15" s="9">
        <v>30</v>
      </c>
      <c r="G15" s="9"/>
      <c r="H15" s="10"/>
      <c r="I15" s="9">
        <f t="shared" ref="I15:I28" si="0">(E15-SUM(F15:G15))-K15</f>
        <v>3</v>
      </c>
      <c r="J15" s="10"/>
      <c r="K15" s="9"/>
      <c r="L15" s="10"/>
      <c r="M15" s="9">
        <v>72</v>
      </c>
      <c r="N15" s="15">
        <v>0.91</v>
      </c>
    </row>
    <row r="16" spans="1:14" s="11" customFormat="1" ht="26.4" x14ac:dyDescent="0.25">
      <c r="A16" s="9" t="s">
        <v>45</v>
      </c>
      <c r="B16" s="9">
        <v>4</v>
      </c>
      <c r="C16" s="9" t="s">
        <v>48</v>
      </c>
      <c r="D16" s="9" t="s">
        <v>40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0.83</v>
      </c>
    </row>
    <row r="17" spans="1:14" s="11" customFormat="1" ht="26.4" x14ac:dyDescent="0.25">
      <c r="A17" s="9" t="s">
        <v>45</v>
      </c>
      <c r="B17" s="9">
        <v>5</v>
      </c>
      <c r="C17" s="9" t="s">
        <v>48</v>
      </c>
      <c r="D17" s="9" t="s">
        <v>40</v>
      </c>
      <c r="E17" s="9">
        <v>23</v>
      </c>
      <c r="F17" s="9">
        <v>19</v>
      </c>
      <c r="G17" s="9"/>
      <c r="H17" s="10"/>
      <c r="I17" s="9">
        <f t="shared" si="0"/>
        <v>4</v>
      </c>
      <c r="J17" s="10"/>
      <c r="K17" s="9"/>
      <c r="L17" s="10"/>
      <c r="M17" s="9">
        <v>65</v>
      </c>
      <c r="N17" s="15">
        <v>0.83</v>
      </c>
    </row>
    <row r="18" spans="1:14" s="11" customFormat="1" ht="26.4" x14ac:dyDescent="0.25">
      <c r="A18" s="9" t="s">
        <v>45</v>
      </c>
      <c r="B18" s="9">
        <v>4</v>
      </c>
      <c r="C18" s="9" t="s">
        <v>39</v>
      </c>
      <c r="D18" s="9" t="s">
        <v>40</v>
      </c>
      <c r="E18" s="9">
        <v>25</v>
      </c>
      <c r="F18" s="9">
        <v>21</v>
      </c>
      <c r="G18" s="9"/>
      <c r="H18" s="10"/>
      <c r="I18" s="9">
        <f t="shared" si="0"/>
        <v>4</v>
      </c>
      <c r="J18" s="10"/>
      <c r="K18" s="9"/>
      <c r="L18" s="10"/>
      <c r="M18" s="9">
        <v>65</v>
      </c>
      <c r="N18" s="15">
        <v>0.84</v>
      </c>
    </row>
    <row r="19" spans="1:14" s="11" customFormat="1" ht="26.4" x14ac:dyDescent="0.25">
      <c r="A19" s="9" t="s">
        <v>45</v>
      </c>
      <c r="B19" s="9">
        <v>5</v>
      </c>
      <c r="C19" s="9" t="s">
        <v>39</v>
      </c>
      <c r="D19" s="9" t="s">
        <v>40</v>
      </c>
      <c r="E19" s="9">
        <v>25</v>
      </c>
      <c r="F19" s="9">
        <v>21</v>
      </c>
      <c r="G19" s="9"/>
      <c r="H19" s="10"/>
      <c r="I19" s="9">
        <f t="shared" si="0"/>
        <v>4</v>
      </c>
      <c r="J19" s="10"/>
      <c r="K19" s="9"/>
      <c r="L19" s="10"/>
      <c r="M19" s="9">
        <v>66</v>
      </c>
      <c r="N19" s="15">
        <v>0.84</v>
      </c>
    </row>
    <row r="20" spans="1:14" s="11" customFormat="1" ht="26.4" x14ac:dyDescent="0.25">
      <c r="A20" s="9" t="s">
        <v>45</v>
      </c>
      <c r="B20" s="9">
        <v>4</v>
      </c>
      <c r="C20" s="9" t="s">
        <v>49</v>
      </c>
      <c r="D20" s="9" t="s">
        <v>35</v>
      </c>
      <c r="E20" s="9">
        <v>29</v>
      </c>
      <c r="F20" s="9">
        <v>27</v>
      </c>
      <c r="G20" s="9"/>
      <c r="H20" s="10"/>
      <c r="I20" s="9">
        <f t="shared" si="0"/>
        <v>2</v>
      </c>
      <c r="J20" s="10"/>
      <c r="K20" s="9"/>
      <c r="L20" s="10"/>
      <c r="M20" s="9">
        <v>69</v>
      </c>
      <c r="N20" s="15">
        <v>0.97</v>
      </c>
    </row>
    <row r="21" spans="1:14" s="11" customFormat="1" ht="26.4" x14ac:dyDescent="0.25">
      <c r="A21" s="9" t="s">
        <v>45</v>
      </c>
      <c r="B21" s="9">
        <v>5</v>
      </c>
      <c r="C21" s="9" t="s">
        <v>49</v>
      </c>
      <c r="D21" s="9" t="s">
        <v>35</v>
      </c>
      <c r="E21" s="9">
        <v>29</v>
      </c>
      <c r="F21" s="9">
        <v>27</v>
      </c>
      <c r="G21" s="9"/>
      <c r="H21" s="10"/>
      <c r="I21" s="9">
        <f t="shared" si="0"/>
        <v>2</v>
      </c>
      <c r="J21" s="10"/>
      <c r="K21" s="9"/>
      <c r="L21" s="10"/>
      <c r="M21" s="9">
        <v>71</v>
      </c>
      <c r="N21" s="15">
        <v>0.97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213</v>
      </c>
      <c r="F28" s="17">
        <f>SUM(F14:F27)</f>
        <v>194</v>
      </c>
      <c r="G28" s="17">
        <f>SUM(G14:G27)</f>
        <v>0</v>
      </c>
      <c r="H28" s="18">
        <f>SUM(F28:G28)/E28</f>
        <v>0.91079812206572774</v>
      </c>
      <c r="I28" s="17">
        <f t="shared" si="0"/>
        <v>19</v>
      </c>
      <c r="J28" s="18">
        <f t="shared" ref="J28" si="1">I28/E28</f>
        <v>8.9201877934272297E-2</v>
      </c>
      <c r="K28" s="17">
        <f>SUM(K14:K27)</f>
        <v>0</v>
      </c>
      <c r="L28" s="18">
        <f t="shared" ref="L28" si="2">K28/E28</f>
        <v>0</v>
      </c>
      <c r="M28" s="17">
        <f>AVERAGE(M14:M27)</f>
        <v>67.875</v>
      </c>
      <c r="N28" s="19">
        <f>AVERAGE(N14:N27)</f>
        <v>0.88749999999999996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0" zoomScale="85" zoomScaleNormal="85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43</v>
      </c>
      <c r="C14" s="9" t="str">
        <f>'1'!C14</f>
        <v>310-A</v>
      </c>
      <c r="D14" s="9" t="str">
        <f>'1'!D14</f>
        <v>IINF</v>
      </c>
      <c r="E14" s="9">
        <f>'1'!E14</f>
        <v>26</v>
      </c>
      <c r="F14" s="9">
        <v>20</v>
      </c>
      <c r="G14" s="9">
        <v>10</v>
      </c>
      <c r="H14" s="10">
        <f t="shared" ref="H14:H17" si="0">F14/E14</f>
        <v>0.76923076923076927</v>
      </c>
      <c r="I14" s="9">
        <v>3</v>
      </c>
      <c r="J14" s="10">
        <f t="shared" ref="J14:J28" si="1">I14/E14</f>
        <v>0.11538461538461539</v>
      </c>
      <c r="K14" s="9">
        <v>0</v>
      </c>
      <c r="L14" s="10">
        <f t="shared" ref="L14:L28" si="2">K14/E14</f>
        <v>0</v>
      </c>
      <c r="M14" s="9">
        <v>72</v>
      </c>
      <c r="N14" s="15">
        <v>0.91</v>
      </c>
    </row>
    <row r="15" spans="1:14" s="11" customFormat="1" ht="26.4" x14ac:dyDescent="0.25">
      <c r="A15" s="9" t="str">
        <f>'1'!A15</f>
        <v>AlGEBRA LINEAL</v>
      </c>
      <c r="B15" s="9" t="s">
        <v>43</v>
      </c>
      <c r="C15" s="9" t="str">
        <f>'1'!C15</f>
        <v>102-B</v>
      </c>
      <c r="D15" s="9" t="str">
        <f>'1'!D15</f>
        <v>IEME</v>
      </c>
      <c r="E15" s="9">
        <f>'1'!E15</f>
        <v>35</v>
      </c>
      <c r="F15" s="9">
        <v>11</v>
      </c>
      <c r="G15" s="9">
        <v>10</v>
      </c>
      <c r="H15" s="10">
        <f t="shared" si="0"/>
        <v>0.31428571428571428</v>
      </c>
      <c r="I15" s="9">
        <f t="shared" ref="I15:I28" si="3">(E15-SUM(F15:G15))-K15</f>
        <v>14</v>
      </c>
      <c r="J15" s="10">
        <f t="shared" si="1"/>
        <v>0.4</v>
      </c>
      <c r="K15" s="9">
        <v>0</v>
      </c>
      <c r="L15" s="10">
        <f t="shared" si="2"/>
        <v>0</v>
      </c>
      <c r="M15" s="9">
        <v>65</v>
      </c>
      <c r="N15" s="15">
        <v>0.84</v>
      </c>
    </row>
    <row r="16" spans="1:14" s="11" customFormat="1" ht="26.4" x14ac:dyDescent="0.25">
      <c r="A16" s="9" t="str">
        <f>'1'!A16</f>
        <v>CALCULO DIFERENCIAL</v>
      </c>
      <c r="B16" s="9" t="s">
        <v>43</v>
      </c>
      <c r="C16" s="9" t="str">
        <f>'1'!C16</f>
        <v>104-B</v>
      </c>
      <c r="D16" s="9" t="str">
        <f>'1'!D16</f>
        <v>ISIC</v>
      </c>
      <c r="E16" s="9">
        <f>'1'!E16</f>
        <v>21</v>
      </c>
      <c r="F16" s="9">
        <v>16</v>
      </c>
      <c r="G16" s="9">
        <v>3</v>
      </c>
      <c r="H16" s="10">
        <f t="shared" si="0"/>
        <v>0.76190476190476186</v>
      </c>
      <c r="I16" s="9">
        <f t="shared" si="3"/>
        <v>2</v>
      </c>
      <c r="J16" s="10">
        <f t="shared" si="1"/>
        <v>9.5238095238095233E-2</v>
      </c>
      <c r="K16" s="9">
        <v>0</v>
      </c>
      <c r="L16" s="10">
        <f t="shared" si="2"/>
        <v>0</v>
      </c>
      <c r="M16" s="9">
        <v>63</v>
      </c>
      <c r="N16" s="15">
        <v>0.83</v>
      </c>
    </row>
    <row r="17" spans="1:14" s="11" customFormat="1" ht="26.4" x14ac:dyDescent="0.25">
      <c r="A17" s="9" t="str">
        <f>'1'!A17</f>
        <v>CALCULO DIFERENCIAL</v>
      </c>
      <c r="B17" s="9" t="s">
        <v>43</v>
      </c>
      <c r="C17" s="9" t="str">
        <f>'1'!C17</f>
        <v>102-A</v>
      </c>
      <c r="D17" s="9" t="str">
        <f>'1'!D17</f>
        <v>IEME</v>
      </c>
      <c r="E17" s="9">
        <f>'1'!E17</f>
        <v>38</v>
      </c>
      <c r="F17" s="9">
        <v>15</v>
      </c>
      <c r="G17" s="9">
        <v>12</v>
      </c>
      <c r="H17" s="10">
        <f t="shared" si="0"/>
        <v>0.39473684210526316</v>
      </c>
      <c r="I17" s="9">
        <v>2</v>
      </c>
      <c r="J17" s="10">
        <f t="shared" si="1"/>
        <v>5.2631578947368418E-2</v>
      </c>
      <c r="K17" s="9">
        <v>0</v>
      </c>
      <c r="L17" s="10">
        <f t="shared" si="2"/>
        <v>0</v>
      </c>
      <c r="M17" s="9">
        <v>71</v>
      </c>
      <c r="N17" s="15">
        <v>0.93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62</v>
      </c>
      <c r="G28" s="17">
        <f>SUM(G14:G27)</f>
        <v>35</v>
      </c>
      <c r="H28" s="18">
        <f>SUM(F28:G28)/E28</f>
        <v>0.80833333333333335</v>
      </c>
      <c r="I28" s="17">
        <f t="shared" si="3"/>
        <v>23</v>
      </c>
      <c r="J28" s="18">
        <f t="shared" si="1"/>
        <v>0.19166666666666668</v>
      </c>
      <c r="K28" s="17">
        <f>SUM(K14:K27)</f>
        <v>0</v>
      </c>
      <c r="L28" s="18">
        <f t="shared" si="2"/>
        <v>0</v>
      </c>
      <c r="M28" s="17">
        <f>AVERAGE(M14:M27)</f>
        <v>67.75</v>
      </c>
      <c r="N28" s="19">
        <f>AVERAGE(N14:N27)</f>
        <v>0.87750000000000006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2024-10-09T18:11:07Z</dcterms:modified>
  <cp:category/>
  <cp:contentStatus/>
</cp:coreProperties>
</file>