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3CD63522-7DC7-46E7-9D3D-88984F2183E7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3" l="1"/>
  <c r="M28" i="23"/>
  <c r="K28" i="23"/>
  <c r="G28" i="23"/>
  <c r="F28" i="23"/>
  <c r="E28" i="23"/>
  <c r="I28" i="23" s="1"/>
  <c r="J28" i="23" s="1"/>
  <c r="L18" i="23"/>
  <c r="I18" i="23"/>
  <c r="J18" i="23" s="1"/>
  <c r="H18" i="23"/>
  <c r="L17" i="23"/>
  <c r="E16" i="23"/>
  <c r="L16" i="23" s="1"/>
  <c r="E15" i="23"/>
  <c r="L15" i="23" s="1"/>
  <c r="L14" i="23"/>
  <c r="E14" i="23"/>
  <c r="I14" i="23" s="1"/>
  <c r="J14" i="23" s="1"/>
  <c r="L28" i="23" l="1"/>
  <c r="H28" i="23"/>
  <c r="H17" i="23"/>
  <c r="I17" i="23"/>
  <c r="J17" i="23" s="1"/>
  <c r="H15" i="23"/>
  <c r="I15" i="23"/>
  <c r="J15" i="23" s="1"/>
  <c r="H16" i="23"/>
  <c r="I16" i="23"/>
  <c r="J16" i="23" s="1"/>
  <c r="H14" i="23"/>
  <c r="A16" i="22" l="1"/>
  <c r="C16" i="22"/>
  <c r="D16" i="22"/>
  <c r="E16" i="22"/>
  <c r="H16" i="22"/>
  <c r="I16" i="22"/>
  <c r="J16" i="22"/>
  <c r="L16" i="22"/>
  <c r="C17" i="22"/>
  <c r="D17" i="22"/>
  <c r="H17" i="22"/>
  <c r="I17" i="22"/>
  <c r="J17" i="22" s="1"/>
  <c r="L17" i="22"/>
  <c r="E18" i="22"/>
  <c r="L18" i="22" s="1"/>
  <c r="D18" i="22"/>
  <c r="C18" i="22"/>
  <c r="A18" i="22"/>
  <c r="N28" i="10"/>
  <c r="M28" i="10"/>
  <c r="K28" i="10"/>
  <c r="G28" i="10"/>
  <c r="F28" i="10"/>
  <c r="E27" i="10"/>
  <c r="L27" i="10" s="1"/>
  <c r="E26" i="10"/>
  <c r="L26" i="10" s="1"/>
  <c r="E25" i="10"/>
  <c r="L25" i="10" s="1"/>
  <c r="E24" i="10"/>
  <c r="I24" i="10" s="1"/>
  <c r="J24" i="10" s="1"/>
  <c r="E23" i="10"/>
  <c r="L23" i="10" s="1"/>
  <c r="E22" i="10"/>
  <c r="H22" i="10" s="1"/>
  <c r="E21" i="10"/>
  <c r="L21" i="10" s="1"/>
  <c r="E20" i="10"/>
  <c r="L20" i="10" s="1"/>
  <c r="E19" i="10"/>
  <c r="L19" i="10" s="1"/>
  <c r="L18" i="10"/>
  <c r="L17" i="10"/>
  <c r="I17" i="10"/>
  <c r="J17" i="10" s="1"/>
  <c r="L16" i="10"/>
  <c r="L15" i="10"/>
  <c r="J15" i="10"/>
  <c r="H15" i="10"/>
  <c r="L14" i="10"/>
  <c r="J14" i="10"/>
  <c r="H14" i="10"/>
  <c r="H18" i="22" l="1"/>
  <c r="I18" i="22"/>
  <c r="J18" i="22" s="1"/>
  <c r="L24" i="10"/>
  <c r="H27" i="10"/>
  <c r="I27" i="10"/>
  <c r="J27" i="10" s="1"/>
  <c r="I22" i="10"/>
  <c r="J22" i="10" s="1"/>
  <c r="L22" i="10"/>
  <c r="H20" i="10"/>
  <c r="I20" i="10"/>
  <c r="J20" i="10" s="1"/>
  <c r="H25" i="10"/>
  <c r="H18" i="10"/>
  <c r="I25" i="10"/>
  <c r="J25" i="10" s="1"/>
  <c r="I18" i="10"/>
  <c r="J18" i="10" s="1"/>
  <c r="H23" i="10"/>
  <c r="E28" i="10"/>
  <c r="H16" i="10"/>
  <c r="I23" i="10"/>
  <c r="J23" i="10" s="1"/>
  <c r="J16" i="10"/>
  <c r="H21" i="10"/>
  <c r="I21" i="10"/>
  <c r="J21" i="10" s="1"/>
  <c r="H26" i="10"/>
  <c r="H19" i="10"/>
  <c r="I26" i="10"/>
  <c r="J26" i="10" s="1"/>
  <c r="I19" i="10"/>
  <c r="J19" i="10" s="1"/>
  <c r="H24" i="10"/>
  <c r="H17" i="10"/>
  <c r="I28" i="10" l="1"/>
  <c r="J28" i="10" s="1"/>
  <c r="H28" i="10"/>
  <c r="L28" i="10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D18" i="23"/>
  <c r="C18" i="23"/>
  <c r="A1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9" i="22"/>
  <c r="C19" i="22"/>
  <c r="D19" i="22"/>
  <c r="L19" i="22"/>
  <c r="C14" i="22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H15" i="22" l="1"/>
  <c r="L15" i="22"/>
  <c r="I14" i="22"/>
  <c r="J14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6" i="25"/>
  <c r="J16" i="25" s="1"/>
  <c r="H16" i="25"/>
  <c r="I19" i="25"/>
  <c r="J19" i="25" s="1"/>
  <c r="H19" i="25"/>
  <c r="I22" i="25"/>
  <c r="J22" i="25" s="1"/>
  <c r="H22" i="25"/>
  <c r="I25" i="25"/>
  <c r="J25" i="25" s="1"/>
  <c r="H25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H19" i="22"/>
  <c r="I19" i="22"/>
  <c r="J19" i="22" s="1"/>
  <c r="L14" i="22"/>
  <c r="E29" i="22"/>
  <c r="I28" i="25" l="1"/>
  <c r="J28" i="25" s="1"/>
  <c r="L28" i="25"/>
  <c r="H28" i="25"/>
  <c r="I28" i="24"/>
  <c r="J28" i="24" s="1"/>
  <c r="L28" i="24"/>
  <c r="H28" i="24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<sst xmlns="http://schemas.openxmlformats.org/spreadsheetml/2006/main" count="201" uniqueCount="49">
  <si>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</si>
  <si>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</si>
  <si>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</si>
  <si>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</si>
  <si>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</si>
  <si>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</si>
  <si>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</si>
  <si>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</si>
  <si>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</si>
  <si>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</si>
  <si>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</si>
  <si>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</si>
  <si>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</si>
  <si>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</si>
  <si>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</si>
  <si>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</si>
  <si>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</si>
  <si>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</si>
  <si>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</si>
  <si>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</si>
  <si>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</si>
  <si>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</si>
  <si>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</si>
  <si>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</si>
  <si>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</si>
  <si>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</si>
  <si>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</si>
  <si>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</si>
  <si>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</si>
  <si>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</si>
  <si>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</si>
  <si>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</si>
  <si>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</si>
  <si>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</si>
  <si>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TALLER DE ETICA</t>
  </si>
  <si>
    <t>111-A</t>
  </si>
  <si>
    <t>110-A</t>
  </si>
  <si>
    <t>ING. INFORMATICA</t>
  </si>
  <si>
    <t>ING. MECATRONICA</t>
  </si>
  <si>
    <t>310-A</t>
  </si>
  <si>
    <t>FUNDAMENTOS DE SISTEMAS DE INFORMACION</t>
  </si>
  <si>
    <t>SISTEMAS OPERATIVOS 2</t>
  </si>
  <si>
    <t>510-A</t>
  </si>
  <si>
    <t>S/E</t>
  </si>
  <si>
    <t>FUNDAMENTOS DE TELECOMUNICACIONES</t>
  </si>
  <si>
    <t>AGOSTO -DICIEMBRE 2024</t>
  </si>
  <si>
    <t>II</t>
  </si>
  <si>
    <t>FUNDAMENTOD DE TELECOMUNICACIONES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</si>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</sst>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anw\Downloads\168.xlsx" TargetMode="External"/><Relationship Id="rId1" Type="http://schemas.openxmlformats.org/officeDocument/2006/relationships/externalLinkPath" Target="/Users/peanw/Downloads/1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" zoomScale="85" zoomScaleNormal="85" zoomScaleSheetLayoutView="100" workbookViewId="0">
      <selection activeCell="D4" sqref="D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8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8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5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45</v>
      </c>
      <c r="M8" s="35"/>
      <c r="N8" s="35"/>
    </row>
    <row r="10" spans="1:18" x14ac:dyDescent="0.25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8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8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8" s="11" customFormat="1" ht="26.4" x14ac:dyDescent="0.25">
      <c r="A14" s="8" t="s">
        <v>34</v>
      </c>
      <c r="B14" s="9" t="s">
        <v>43</v>
      </c>
      <c r="C14" s="9" t="s">
        <v>36</v>
      </c>
      <c r="D14" s="9" t="s">
        <v>37</v>
      </c>
      <c r="E14" s="9">
        <v>35</v>
      </c>
      <c r="F14" s="9"/>
      <c r="G14" s="9"/>
      <c r="H14" s="10">
        <f>(F14+G14)/E14</f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8" s="11" customFormat="1" ht="26.4" x14ac:dyDescent="0.25">
      <c r="A15" s="8" t="s">
        <v>34</v>
      </c>
      <c r="B15" s="9" t="s">
        <v>43</v>
      </c>
      <c r="C15" s="9" t="s">
        <v>35</v>
      </c>
      <c r="D15" s="9" t="s">
        <v>38</v>
      </c>
      <c r="E15" s="9">
        <v>29</v>
      </c>
      <c r="F15" s="9"/>
      <c r="G15" s="9"/>
      <c r="H15" s="10">
        <f t="shared" ref="H15:H27" si="2">(F15+G15)/E15</f>
        <v>0</v>
      </c>
      <c r="I15" s="9">
        <v>0</v>
      </c>
      <c r="J15" s="10">
        <f t="shared" si="0"/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8" s="11" customFormat="1" ht="26.4" x14ac:dyDescent="0.25">
      <c r="A16" s="8" t="s">
        <v>44</v>
      </c>
      <c r="B16" s="9" t="s">
        <v>43</v>
      </c>
      <c r="C16" s="9" t="s">
        <v>39</v>
      </c>
      <c r="D16" s="9" t="s">
        <v>37</v>
      </c>
      <c r="E16" s="9">
        <v>30</v>
      </c>
      <c r="F16" s="9"/>
      <c r="G16" s="9"/>
      <c r="H16" s="10">
        <f t="shared" si="2"/>
        <v>0</v>
      </c>
      <c r="I16" s="9">
        <v>0</v>
      </c>
      <c r="J16" s="10">
        <f t="shared" si="0"/>
        <v>0</v>
      </c>
      <c r="K16" s="9"/>
      <c r="L16" s="10">
        <f t="shared" si="1"/>
        <v>0</v>
      </c>
      <c r="M16" s="9">
        <v>0</v>
      </c>
      <c r="N16" s="15">
        <v>0</v>
      </c>
      <c r="R16" s="11">
        <v>0</v>
      </c>
    </row>
    <row r="17" spans="1:14" s="11" customFormat="1" ht="26.4" x14ac:dyDescent="0.25">
      <c r="A17" s="8" t="s">
        <v>40</v>
      </c>
      <c r="B17" s="9" t="s">
        <v>21</v>
      </c>
      <c r="C17" s="9" t="s">
        <v>39</v>
      </c>
      <c r="D17" s="9" t="s">
        <v>37</v>
      </c>
      <c r="E17" s="9">
        <v>29</v>
      </c>
      <c r="F17" s="9">
        <v>27</v>
      </c>
      <c r="G17" s="9"/>
      <c r="H17" s="10">
        <f t="shared" si="2"/>
        <v>0.93103448275862066</v>
      </c>
      <c r="I17" s="9">
        <f t="shared" ref="I17:I28" si="3">(E17-SUM(F17:G17))-K17</f>
        <v>2</v>
      </c>
      <c r="J17" s="10">
        <f t="shared" si="0"/>
        <v>6.8965517241379309E-2</v>
      </c>
      <c r="K17" s="9"/>
      <c r="L17" s="10">
        <f t="shared" si="1"/>
        <v>0</v>
      </c>
      <c r="M17" s="9">
        <v>82</v>
      </c>
      <c r="N17" s="15">
        <v>0.93</v>
      </c>
    </row>
    <row r="18" spans="1:14" s="11" customFormat="1" ht="26.4" x14ac:dyDescent="0.25">
      <c r="A18" s="8" t="s">
        <v>41</v>
      </c>
      <c r="B18" s="9" t="s">
        <v>21</v>
      </c>
      <c r="C18" s="9" t="s">
        <v>42</v>
      </c>
      <c r="D18" s="9" t="s">
        <v>37</v>
      </c>
      <c r="E18" s="9">
        <v>19</v>
      </c>
      <c r="F18" s="9">
        <v>17</v>
      </c>
      <c r="G18" s="9"/>
      <c r="H18" s="10">
        <f t="shared" si="2"/>
        <v>0.89473684210526316</v>
      </c>
      <c r="I18" s="9">
        <f t="shared" si="3"/>
        <v>2</v>
      </c>
      <c r="J18" s="10">
        <f t="shared" si="0"/>
        <v>0.10526315789473684</v>
      </c>
      <c r="K18" s="9"/>
      <c r="L18" s="10">
        <f t="shared" si="1"/>
        <v>0</v>
      </c>
      <c r="M18" s="9">
        <v>82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>
        <f>'[1]1'!E19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>
        <f>'[1]1'!E20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>
        <f>'[1]1'!E21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>
        <f>'[1]1'!E22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>
        <f>'[1]1'!E23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>
        <f>'[1]1'!E24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>
        <f>'[1]1'!E25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>
        <f>'[1]1'!E26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>
        <f>'[1]1'!E27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44</v>
      </c>
      <c r="G28" s="17">
        <f>SUM(G14:G27)</f>
        <v>0</v>
      </c>
      <c r="H28" s="18">
        <f>SUM(F28:G28)/E28</f>
        <v>0.30985915492957744</v>
      </c>
      <c r="I28" s="17">
        <f t="shared" si="3"/>
        <v>98</v>
      </c>
      <c r="J28" s="18">
        <f t="shared" si="0"/>
        <v>0.6901408450704225</v>
      </c>
      <c r="K28" s="17">
        <f>SUM(K14:K27)</f>
        <v>0</v>
      </c>
      <c r="L28" s="18">
        <f t="shared" si="1"/>
        <v>0</v>
      </c>
      <c r="M28" s="17">
        <f>AVERAGE(M14:M27)</f>
        <v>32.799999999999997</v>
      </c>
      <c r="N28" s="19">
        <f>AVERAGE(N14:N27)</f>
        <v>0.34400000000000003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85" zoomScaleNormal="85" zoomScaleSheetLayoutView="100" workbookViewId="0">
      <selection activeCell="E18" sqref="E18:N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2024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TALLER DE ETICA</v>
      </c>
      <c r="B14" s="9" t="s">
        <v>21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33</v>
      </c>
      <c r="G14" s="9"/>
      <c r="H14" s="10">
        <f t="shared" ref="H14:H19" si="0">F14/E14</f>
        <v>0.94285714285714284</v>
      </c>
      <c r="I14" s="9">
        <f t="shared" ref="I14:I29" si="1">(E14-SUM(F14:G14))-K14</f>
        <v>2</v>
      </c>
      <c r="J14" s="10">
        <f t="shared" ref="J14:J29" si="2">I14/E14</f>
        <v>5.7142857142857141E-2</v>
      </c>
      <c r="K14" s="9"/>
      <c r="L14" s="10">
        <f t="shared" ref="L14:L29" si="3">K14/E14</f>
        <v>0</v>
      </c>
      <c r="M14" s="9">
        <v>91</v>
      </c>
      <c r="N14" s="15">
        <v>0.83</v>
      </c>
    </row>
    <row r="15" spans="1:14" s="11" customFormat="1" ht="26.4" x14ac:dyDescent="0.25">
      <c r="A15" s="9" t="str">
        <f>'1'!A15</f>
        <v>TALLER DE ETICA</v>
      </c>
      <c r="B15" s="9" t="s">
        <v>21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25</v>
      </c>
      <c r="G15" s="9"/>
      <c r="H15" s="10">
        <f t="shared" si="0"/>
        <v>0.86206896551724133</v>
      </c>
      <c r="I15" s="9">
        <f t="shared" si="1"/>
        <v>4</v>
      </c>
      <c r="J15" s="10">
        <f t="shared" si="2"/>
        <v>0.13793103448275862</v>
      </c>
      <c r="K15" s="9"/>
      <c r="L15" s="10">
        <f t="shared" si="3"/>
        <v>0</v>
      </c>
      <c r="M15" s="9">
        <v>85</v>
      </c>
      <c r="N15" s="15">
        <v>0.86</v>
      </c>
    </row>
    <row r="16" spans="1:14" s="11" customFormat="1" ht="26.4" x14ac:dyDescent="0.25">
      <c r="A16" s="9" t="str">
        <f>'1'!A16</f>
        <v>FUNDAMENTOS DE TELECOMUNICACIONES</v>
      </c>
      <c r="B16" s="9" t="s">
        <v>21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29</v>
      </c>
      <c r="G16" s="9"/>
      <c r="H16" s="10">
        <f t="shared" si="0"/>
        <v>0.96666666666666667</v>
      </c>
      <c r="I16" s="9">
        <f t="shared" si="1"/>
        <v>1</v>
      </c>
      <c r="J16" s="10">
        <f t="shared" si="2"/>
        <v>3.3333333333333333E-2</v>
      </c>
      <c r="K16" s="9"/>
      <c r="L16" s="10">
        <f t="shared" si="3"/>
        <v>0</v>
      </c>
      <c r="M16" s="9">
        <v>84</v>
      </c>
      <c r="N16" s="15">
        <v>0.77</v>
      </c>
    </row>
    <row r="17" spans="1:14" s="11" customFormat="1" ht="26.4" x14ac:dyDescent="0.25">
      <c r="A17" s="9" t="s">
        <v>47</v>
      </c>
      <c r="B17" s="9" t="s">
        <v>46</v>
      </c>
      <c r="C17" s="9" t="str">
        <f>'1'!C17</f>
        <v>310-A</v>
      </c>
      <c r="D17" s="9" t="str">
        <f>'1'!D17</f>
        <v>ING. INFORMATICA</v>
      </c>
      <c r="E17" s="9">
        <v>30</v>
      </c>
      <c r="F17" s="9">
        <v>29</v>
      </c>
      <c r="G17" s="9"/>
      <c r="H17" s="10">
        <f t="shared" ref="H17" si="4">F17/E17</f>
        <v>0.96666666666666667</v>
      </c>
      <c r="I17" s="9">
        <f t="shared" ref="I17" si="5">(E17-SUM(F17:G17))-K17</f>
        <v>1</v>
      </c>
      <c r="J17" s="10">
        <f t="shared" ref="J17" si="6">I17/E17</f>
        <v>3.3333333333333333E-2</v>
      </c>
      <c r="K17" s="9"/>
      <c r="L17" s="10">
        <f t="shared" ref="L17" si="7">K17/E17</f>
        <v>0</v>
      </c>
      <c r="M17" s="9">
        <v>95</v>
      </c>
      <c r="N17" s="15">
        <v>0.9</v>
      </c>
    </row>
    <row r="18" spans="1:14" s="11" customFormat="1" ht="26.4" x14ac:dyDescent="0.25">
      <c r="A18" s="9" t="str">
        <f>'1'!A17</f>
        <v>FUNDAMENTOS DE SISTEMAS DE INFORMACION</v>
      </c>
      <c r="B18" s="9" t="s">
        <v>46</v>
      </c>
      <c r="C18" s="9" t="str">
        <f>'1'!C17</f>
        <v>310-A</v>
      </c>
      <c r="D18" s="9" t="str">
        <f>'1'!D17</f>
        <v>ING. INFORMATICA</v>
      </c>
      <c r="E18" s="9">
        <f>'1'!E17</f>
        <v>29</v>
      </c>
      <c r="F18" s="9">
        <v>29</v>
      </c>
      <c r="G18" s="9"/>
      <c r="H18" s="10">
        <f t="shared" ref="H18" si="8">F18/E18</f>
        <v>1</v>
      </c>
      <c r="I18" s="9">
        <f t="shared" ref="I18" si="9">(E18-SUM(F18:G18))-K18</f>
        <v>0</v>
      </c>
      <c r="J18" s="10">
        <f t="shared" ref="J18" si="10">I18/E18</f>
        <v>0</v>
      </c>
      <c r="K18" s="9"/>
      <c r="L18" s="10">
        <f t="shared" ref="L18" si="11">K18/E18</f>
        <v>0</v>
      </c>
      <c r="M18" s="9">
        <v>88</v>
      </c>
      <c r="N18" s="15">
        <v>0.76</v>
      </c>
    </row>
    <row r="19" spans="1:14" s="11" customFormat="1" ht="26.4" x14ac:dyDescent="0.25">
      <c r="A19" s="9" t="str">
        <f>'1'!A18</f>
        <v>SISTEMAS OPERATIVOS 2</v>
      </c>
      <c r="B19" s="9" t="s">
        <v>46</v>
      </c>
      <c r="C19" s="9" t="str">
        <f>'1'!C18</f>
        <v>510-A</v>
      </c>
      <c r="D19" s="9" t="str">
        <f>'1'!D18</f>
        <v>ING. INFORMATICA</v>
      </c>
      <c r="E19" s="9">
        <v>19</v>
      </c>
      <c r="F19" s="9">
        <v>19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97</v>
      </c>
      <c r="N19" s="15">
        <v>0.68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172</v>
      </c>
      <c r="F29" s="17">
        <f>SUM(F14:F28)</f>
        <v>164</v>
      </c>
      <c r="G29" s="17">
        <f>SUM(G14:G28)</f>
        <v>0</v>
      </c>
      <c r="H29" s="18">
        <f>SUM(F29:G29)/E29</f>
        <v>0.95348837209302328</v>
      </c>
      <c r="I29" s="17">
        <f t="shared" si="1"/>
        <v>8</v>
      </c>
      <c r="J29" s="18">
        <f t="shared" si="2"/>
        <v>4.6511627906976744E-2</v>
      </c>
      <c r="K29" s="17">
        <f>SUM(K14:K28)</f>
        <v>0</v>
      </c>
      <c r="L29" s="18">
        <f t="shared" si="3"/>
        <v>0</v>
      </c>
      <c r="M29" s="17">
        <f>AVERAGE(M14:M28)</f>
        <v>90</v>
      </c>
      <c r="N29" s="19">
        <f>AVERAGE(N14:N28)</f>
        <v>0.79999999999999993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3" t="s">
        <v>28</v>
      </c>
      <c r="H34" s="23"/>
      <c r="I34" s="23"/>
      <c r="J34" s="23"/>
    </row>
    <row r="35" spans="1:10" ht="62.25" customHeight="1" x14ac:dyDescent="0.25">
      <c r="B35" s="39"/>
      <c r="C35" s="39"/>
      <c r="D35" s="39"/>
      <c r="G35" s="35"/>
      <c r="H35" s="35"/>
      <c r="I35" s="35"/>
      <c r="J35" s="35"/>
    </row>
    <row r="36" spans="1:10" hidden="1" x14ac:dyDescent="0.25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5"/>
    <row r="38" spans="1:10" ht="45" customHeight="1" x14ac:dyDescent="0.25">
      <c r="B38" s="41" t="str">
        <f>B10</f>
        <v>MTI. MARIA DE LOS ANGELES PELAYO VAQUERO</v>
      </c>
      <c r="C38" s="41"/>
      <c r="D38" s="41"/>
      <c r="E38" s="13"/>
      <c r="F38" s="13"/>
      <c r="G38" s="41" t="s">
        <v>33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A19" sqref="A19:D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2024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TALLER DE ETICA</v>
      </c>
      <c r="B14" s="9" t="s">
        <v>46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30</v>
      </c>
      <c r="G14" s="9"/>
      <c r="H14" s="10">
        <f t="shared" ref="H14:H18" si="0">F14/E14</f>
        <v>0.8571428571428571</v>
      </c>
      <c r="I14" s="9">
        <f t="shared" ref="I14:I16" si="1">(E14-SUM(F14:G14))-K14</f>
        <v>5</v>
      </c>
      <c r="J14" s="10">
        <f t="shared" ref="J14:J28" si="2">I14/E14</f>
        <v>0.14285714285714285</v>
      </c>
      <c r="K14" s="9"/>
      <c r="L14" s="10">
        <f t="shared" ref="L14:L28" si="3">K14/E14</f>
        <v>0</v>
      </c>
      <c r="M14" s="9">
        <v>74</v>
      </c>
      <c r="N14" s="15">
        <v>0.86</v>
      </c>
    </row>
    <row r="15" spans="1:14" s="11" customFormat="1" ht="26.4" x14ac:dyDescent="0.25">
      <c r="A15" s="9" t="str">
        <f>'1'!A15</f>
        <v>TALLER DE ETICA</v>
      </c>
      <c r="B15" s="9" t="s">
        <v>46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26</v>
      </c>
      <c r="G15" s="9"/>
      <c r="H15" s="10">
        <f t="shared" si="0"/>
        <v>0.89655172413793105</v>
      </c>
      <c r="I15" s="9">
        <f t="shared" si="1"/>
        <v>3</v>
      </c>
      <c r="J15" s="10">
        <f t="shared" si="2"/>
        <v>0.10344827586206896</v>
      </c>
      <c r="K15" s="9"/>
      <c r="L15" s="10">
        <f t="shared" si="3"/>
        <v>0</v>
      </c>
      <c r="M15" s="9">
        <v>78</v>
      </c>
      <c r="N15" s="15">
        <v>0.79</v>
      </c>
    </row>
    <row r="16" spans="1:14" s="11" customFormat="1" ht="26.4" x14ac:dyDescent="0.25">
      <c r="A16" s="9" t="str">
        <f>'1'!A16</f>
        <v>FUNDAMENTOS DE TELECOMUNICACIONES</v>
      </c>
      <c r="B16" s="9" t="s">
        <v>48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27</v>
      </c>
      <c r="G16" s="9"/>
      <c r="H16" s="21">
        <f t="shared" si="0"/>
        <v>0.9</v>
      </c>
      <c r="I16" s="9">
        <f t="shared" si="1"/>
        <v>3</v>
      </c>
      <c r="J16" s="21">
        <f t="shared" si="2"/>
        <v>0.1</v>
      </c>
      <c r="K16" s="9"/>
      <c r="L16" s="21">
        <f t="shared" si="3"/>
        <v>0</v>
      </c>
      <c r="M16" s="9">
        <v>75</v>
      </c>
      <c r="N16" s="22">
        <v>0.7</v>
      </c>
    </row>
    <row r="17" spans="1:14" s="11" customFormat="1" ht="26.4" x14ac:dyDescent="0.25">
      <c r="A17" s="9" t="str">
        <f>'1'!A17</f>
        <v>FUNDAMENTOS DE SISTEMAS DE INFORMACION</v>
      </c>
      <c r="B17" s="9" t="s">
        <v>48</v>
      </c>
      <c r="C17" s="9" t="str">
        <f>'1'!C17</f>
        <v>310-A</v>
      </c>
      <c r="D17" s="9" t="str">
        <f>'1'!D17</f>
        <v>ING. INFORMATICA</v>
      </c>
      <c r="E17" s="9">
        <v>29</v>
      </c>
      <c r="F17" s="9">
        <v>28</v>
      </c>
      <c r="G17" s="9"/>
      <c r="H17" s="21">
        <f t="shared" si="0"/>
        <v>0.96551724137931039</v>
      </c>
      <c r="I17" s="9">
        <f t="shared" ref="I17" si="4">(E17-SUM(F17:G17))-K17</f>
        <v>1</v>
      </c>
      <c r="J17" s="21">
        <f t="shared" si="2"/>
        <v>3.4482758620689655E-2</v>
      </c>
      <c r="K17" s="9"/>
      <c r="L17" s="21">
        <f t="shared" si="3"/>
        <v>0</v>
      </c>
      <c r="M17" s="9">
        <v>82</v>
      </c>
      <c r="N17" s="22">
        <v>0.79</v>
      </c>
    </row>
    <row r="18" spans="1:14" s="11" customFormat="1" ht="26.4" x14ac:dyDescent="0.25">
      <c r="A18" s="9" t="str">
        <f>'1'!A18</f>
        <v>SISTEMAS OPERATIVOS 2</v>
      </c>
      <c r="B18" s="9" t="s">
        <v>48</v>
      </c>
      <c r="C18" s="9" t="str">
        <f>'1'!C18</f>
        <v>510-A</v>
      </c>
      <c r="D18" s="9" t="str">
        <f>'1'!D18</f>
        <v>ING. INFORMATICA</v>
      </c>
      <c r="E18" s="9">
        <v>19</v>
      </c>
      <c r="F18" s="9">
        <v>18</v>
      </c>
      <c r="G18" s="9"/>
      <c r="H18" s="21">
        <f t="shared" si="0"/>
        <v>0.94736842105263153</v>
      </c>
      <c r="I18" s="9">
        <f t="shared" ref="I18:I28" si="5">(E18-SUM(F18:G18))-K18</f>
        <v>1</v>
      </c>
      <c r="J18" s="21">
        <f t="shared" si="2"/>
        <v>5.2631578947368418E-2</v>
      </c>
      <c r="K18" s="9"/>
      <c r="L18" s="21">
        <f t="shared" si="3"/>
        <v>0</v>
      </c>
      <c r="M18" s="9">
        <v>79</v>
      </c>
      <c r="N18" s="22">
        <v>0.79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142</v>
      </c>
      <c r="F28" s="17">
        <f>SUM(F13:F27)</f>
        <v>129</v>
      </c>
      <c r="G28" s="17">
        <f>SUM(G13:G27)</f>
        <v>0</v>
      </c>
      <c r="H28" s="18">
        <f>SUM(F28:G28)/E28</f>
        <v>0.90845070422535212</v>
      </c>
      <c r="I28" s="17">
        <f t="shared" si="5"/>
        <v>13</v>
      </c>
      <c r="J28" s="18">
        <f t="shared" si="2"/>
        <v>9.154929577464789E-2</v>
      </c>
      <c r="K28" s="17">
        <f>SUM(K13:K27)</f>
        <v>0</v>
      </c>
      <c r="L28" s="18">
        <f t="shared" si="3"/>
        <v>0</v>
      </c>
      <c r="M28" s="17">
        <f>AVERAGE(M13:M27)</f>
        <v>77.599999999999994</v>
      </c>
      <c r="N28" s="19">
        <f>AVERAGE(N13:N27)</f>
        <v>0.78599999999999992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2024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2024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ref="H15:H27" si="3">(F15+G15)/E15</f>
        <v>0</v>
      </c>
      <c r="I15" s="9">
        <f t="shared" si="0"/>
        <v>29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3"/>
        <v>0</v>
      </c>
      <c r="I16" s="9">
        <f t="shared" si="0"/>
        <v>30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6.4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3"/>
        <v>#REF!</v>
      </c>
      <c r="I18" s="9" t="e">
        <f t="shared" si="0"/>
        <v>#REF!</v>
      </c>
      <c r="J18" s="10" t="e">
        <f t="shared" si="1"/>
        <v>#REF!</v>
      </c>
      <c r="K18" s="9"/>
      <c r="L18" s="10" t="e">
        <f t="shared" si="2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 t="s">
        <v>33</v>
      </c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dcterms:created xsi:type="dcterms:W3CDTF">2021-11-22T14:45:25Z</dcterms:created>
  <dcterms:modified xsi:type="dcterms:W3CDTF">2024-11-22T02:43:59Z</dcterms:modified>
  <cp:category/>
  <cp:contentStatus/>
</cp:coreProperties>
</file>