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PersonalTec\2425-AgoDic\RepSGI\"/>
    </mc:Choice>
  </mc:AlternateContent>
  <xr:revisionPtr revIDLastSave="0" documentId="13_ncr:1_{72E7FA76-78E4-4272-866C-2D880A889B0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4" l="1"/>
  <c r="L15" i="4" s="1"/>
  <c r="E16" i="4"/>
  <c r="I16" i="4" s="1"/>
  <c r="E17" i="4"/>
  <c r="L17" i="4" s="1"/>
  <c r="E18" i="4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29" i="2"/>
  <c r="I18" i="4"/>
  <c r="I15" i="4"/>
  <c r="D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7" i="4" l="1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18" i="2"/>
  <c r="L18" i="2"/>
  <c r="I17" i="2"/>
  <c r="L17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0" i="2"/>
  <c r="L20" i="2" s="1"/>
  <c r="L20" i="3"/>
  <c r="I20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<sst xmlns="http://schemas.openxmlformats.org/spreadsheetml/2006/main" count="191" uniqueCount="48">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</sst>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O8" sqref="O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35</v>
      </c>
      <c r="C8" s="27"/>
      <c r="D8" s="6" t="s">
        <v>6</v>
      </c>
      <c r="E8" s="7">
        <v>5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47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">
        <v>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79.25</v>
      </c>
      <c r="N20" s="18">
        <f>AVERAGE(N14:N19)</f>
        <v>0.64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1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5" spans="1:14" ht="12.75" customHeight="1" x14ac:dyDescent="0.35">
      <c r="A25" s="1"/>
      <c r="B25" s="42" t="s">
        <v>28</v>
      </c>
      <c r="C25" s="23"/>
      <c r="D25" s="23"/>
      <c r="E25" s="1"/>
      <c r="F25" s="1"/>
      <c r="G25" s="24" t="s">
        <v>29</v>
      </c>
      <c r="H25" s="23"/>
      <c r="I25" s="23"/>
      <c r="J25" s="23"/>
    </row>
    <row r="26" spans="1:14" ht="62.25" customHeight="1" x14ac:dyDescent="0.35">
      <c r="A26" s="1"/>
      <c r="B26" s="43"/>
      <c r="C26" s="27"/>
      <c r="D26" s="27"/>
      <c r="E26" s="1"/>
      <c r="F26" s="1"/>
      <c r="G26" s="28"/>
      <c r="H26" s="27"/>
      <c r="I26" s="27"/>
      <c r="J26" s="27"/>
    </row>
    <row r="27" spans="1:14" ht="12.75" hidden="1" customHeight="1" x14ac:dyDescent="0.35">
      <c r="A27" s="44" t="s">
        <v>30</v>
      </c>
      <c r="B27" s="23"/>
      <c r="C27" s="8"/>
      <c r="D27" s="1"/>
      <c r="E27" s="44"/>
      <c r="F27" s="23"/>
      <c r="G27" s="23"/>
      <c r="H27" s="23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9" t="str">
        <f>B10</f>
        <v>ANA FRANCISCA LULE RANGEL</v>
      </c>
      <c r="C29" s="23"/>
      <c r="D29" s="23"/>
      <c r="E29" s="20"/>
      <c r="F29" s="20"/>
      <c r="G29" s="40" t="s">
        <v>38</v>
      </c>
      <c r="H29" s="23"/>
      <c r="I29" s="23"/>
      <c r="J29" s="23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topLeftCell="A18" workbookViewId="0">
      <selection activeCell="E25" sqref="E2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AGOSTO - DICIEMBRE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ref="I16:I18" si="2">(E16-SUM(F16:G16))-K16</f>
        <v>26</v>
      </c>
      <c r="J16" s="12"/>
      <c r="K16" s="11">
        <v>0</v>
      </c>
      <c r="L16" s="12">
        <f t="shared" ref="L16:L18" si="3">K16/E16</f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2"/>
        <v>18</v>
      </c>
      <c r="J17" s="12"/>
      <c r="K17" s="11">
        <v>0</v>
      </c>
      <c r="L17" s="12">
        <f t="shared" si="3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/>
      <c r="I18" s="11">
        <f t="shared" si="2"/>
        <v>13</v>
      </c>
      <c r="J18" s="12"/>
      <c r="K18" s="11">
        <v>0</v>
      </c>
      <c r="L18" s="12">
        <f t="shared" si="3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4">K20/E20</f>
        <v>0</v>
      </c>
      <c r="M20" s="21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1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5" spans="1:14" ht="12.75" customHeight="1" x14ac:dyDescent="0.35">
      <c r="A25" s="1"/>
      <c r="B25" s="42" t="s">
        <v>28</v>
      </c>
      <c r="C25" s="23"/>
      <c r="D25" s="23"/>
      <c r="E25" s="1"/>
      <c r="F25" s="1"/>
      <c r="G25" s="24" t="s">
        <v>29</v>
      </c>
      <c r="H25" s="23"/>
      <c r="I25" s="23"/>
      <c r="J25" s="23"/>
    </row>
    <row r="26" spans="1:14" ht="62.25" customHeight="1" x14ac:dyDescent="0.35">
      <c r="A26" s="1"/>
      <c r="B26" s="43"/>
      <c r="C26" s="27"/>
      <c r="D26" s="27"/>
      <c r="E26" s="1"/>
      <c r="F26" s="1"/>
      <c r="G26" s="28"/>
      <c r="H26" s="27"/>
      <c r="I26" s="27"/>
      <c r="J26" s="27"/>
    </row>
    <row r="27" spans="1:14" ht="12.75" hidden="1" customHeight="1" x14ac:dyDescent="0.35">
      <c r="A27" s="44" t="s">
        <v>30</v>
      </c>
      <c r="B27" s="23"/>
      <c r="C27" s="8"/>
      <c r="D27" s="1"/>
      <c r="E27" s="44"/>
      <c r="F27" s="23"/>
      <c r="G27" s="23"/>
      <c r="H27" s="23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9" t="str">
        <f>B10</f>
        <v>ANA FRANCISCA LULE RANGEL</v>
      </c>
      <c r="C29" s="23"/>
      <c r="D29" s="23"/>
      <c r="E29" s="20"/>
      <c r="F29" s="20"/>
      <c r="G29" s="40" t="str">
        <f>'1'!$G$29</f>
        <v>DIEGO DE JESÚS VELÁZQUEZ LUCHO</v>
      </c>
      <c r="H29" s="23"/>
      <c r="I29" s="23"/>
      <c r="J29" s="23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10" workbookViewId="0">
      <selection activeCell="G26" sqref="G26:J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AGOSTO - DICIEMBRE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'1'!D$14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'1'!D$14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'1'!D$15</f>
        <v>ISIC</v>
      </c>
      <c r="E16" s="11">
        <f>'1'!E16</f>
        <v>26</v>
      </c>
      <c r="F16" s="11"/>
      <c r="G16" s="11"/>
      <c r="H16" s="12"/>
      <c r="I16" s="11">
        <f>(E16-SUM(F16:G16))-K16</f>
        <v>26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'1'!D$15</f>
        <v>ISIC</v>
      </c>
      <c r="E17" s="11">
        <f>'1'!E17</f>
        <v>18</v>
      </c>
      <c r="F17" s="11"/>
      <c r="G17" s="11"/>
      <c r="H17" s="12"/>
      <c r="I17" s="11">
        <f>(E17-SUM(F17:G17))-K17</f>
        <v>18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'1'!D16</f>
        <v>ISIC</v>
      </c>
      <c r="E18" s="11">
        <f>'1'!E18</f>
        <v>13</v>
      </c>
      <c r="F18" s="11"/>
      <c r="G18" s="11"/>
      <c r="H18" s="12"/>
      <c r="I18" s="11">
        <f t="shared" ref="I18" si="3">(E18-SUM(F18:G18))-K18</f>
        <v>13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4"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1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5" spans="1:14" ht="12.75" customHeight="1" x14ac:dyDescent="0.35">
      <c r="A25" s="1"/>
      <c r="B25" s="42" t="s">
        <v>28</v>
      </c>
      <c r="C25" s="23"/>
      <c r="D25" s="23"/>
      <c r="E25" s="1"/>
      <c r="F25" s="1"/>
      <c r="G25" s="24" t="s">
        <v>29</v>
      </c>
      <c r="H25" s="23"/>
      <c r="I25" s="23"/>
      <c r="J25" s="23"/>
    </row>
    <row r="26" spans="1:14" ht="62.25" customHeight="1" x14ac:dyDescent="0.35">
      <c r="A26" s="1"/>
      <c r="B26" s="43"/>
      <c r="C26" s="27"/>
      <c r="D26" s="27"/>
      <c r="E26" s="1"/>
      <c r="F26" s="1"/>
      <c r="G26" s="28"/>
      <c r="H26" s="27"/>
      <c r="I26" s="27"/>
      <c r="J26" s="27"/>
    </row>
    <row r="27" spans="1:14" ht="12.75" hidden="1" customHeight="1" x14ac:dyDescent="0.35">
      <c r="A27" s="44" t="s">
        <v>30</v>
      </c>
      <c r="B27" s="23"/>
      <c r="C27" s="8"/>
      <c r="D27" s="1"/>
      <c r="E27" s="44"/>
      <c r="F27" s="23"/>
      <c r="G27" s="23"/>
      <c r="H27" s="23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9" t="str">
        <f>B10</f>
        <v>ANA FRANCISCA LULE RANGEL</v>
      </c>
      <c r="C29" s="23"/>
      <c r="D29" s="23"/>
      <c r="E29" s="20"/>
      <c r="F29" s="20"/>
      <c r="G29" s="40" t="str">
        <f>'1'!$G$29</f>
        <v>DIEGO DE JESÚS VELÁZQUEZ LUCHO</v>
      </c>
      <c r="H29" s="23"/>
      <c r="I29" s="23"/>
      <c r="J29" s="23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AGOSTO - DICIEMBRE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ref="I15:I18" si="1">(E15-SUM(F15:G15))-K15</f>
        <v>25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si="1"/>
        <v>26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45" t="str">
        <f>'1'!A18</f>
        <v>TALLER DE INVESTIGACIÓN I</v>
      </c>
      <c r="B18" s="45"/>
      <c r="C18" s="45" t="str">
        <f>'1'!C18</f>
        <v>704AM</v>
      </c>
      <c r="D18" s="45" t="str">
        <f>'1'!D18</f>
        <v>ISIC</v>
      </c>
      <c r="E18" s="45">
        <f>'1'!E18</f>
        <v>13</v>
      </c>
      <c r="F18" s="45"/>
      <c r="G18" s="45"/>
      <c r="H18" s="46"/>
      <c r="I18" s="45">
        <f t="shared" si="1"/>
        <v>13</v>
      </c>
      <c r="J18" s="46"/>
      <c r="K18" s="45">
        <v>0</v>
      </c>
      <c r="L18" s="46">
        <f t="shared" si="2"/>
        <v>0</v>
      </c>
      <c r="M18" s="45"/>
      <c r="N18" s="47"/>
    </row>
    <row r="19" spans="1:14" ht="12.75" customHeight="1" x14ac:dyDescent="0.3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2.75" customHeight="1" x14ac:dyDescent="0.35">
      <c r="A20" s="48" t="s">
        <v>26</v>
      </c>
      <c r="B20" s="49" t="s">
        <v>25</v>
      </c>
      <c r="C20" s="49" t="s">
        <v>25</v>
      </c>
      <c r="D20" s="49" t="s">
        <v>25</v>
      </c>
      <c r="E20" s="49">
        <f>SUM(E14:E19)</f>
        <v>106</v>
      </c>
      <c r="F20" s="49">
        <f>SUM(F14:F19)</f>
        <v>0</v>
      </c>
      <c r="G20" s="49">
        <f>SUM(G14:G19)</f>
        <v>0</v>
      </c>
      <c r="H20" s="50"/>
      <c r="I20" s="49">
        <f>SUM(I14:I19)</f>
        <v>106</v>
      </c>
      <c r="J20" s="50"/>
      <c r="K20" s="49">
        <f>SUM(K14:K19)</f>
        <v>0</v>
      </c>
      <c r="L20" s="50">
        <f t="shared" ref="L20" si="3">K20/E20</f>
        <v>0</v>
      </c>
      <c r="M20" s="51" t="e">
        <f>AVERAGE(M14:M19)</f>
        <v>#DIV/0!</v>
      </c>
      <c r="N20" s="52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1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42" t="s">
        <v>28</v>
      </c>
      <c r="C25" s="23"/>
      <c r="D25" s="23"/>
      <c r="E25" s="1"/>
      <c r="F25" s="1"/>
      <c r="G25" s="24" t="s">
        <v>29</v>
      </c>
      <c r="H25" s="23"/>
      <c r="I25" s="23"/>
      <c r="J25" s="23"/>
      <c r="K25" s="1"/>
      <c r="L25" s="1"/>
      <c r="M25" s="1"/>
      <c r="N25" s="1"/>
    </row>
    <row r="26" spans="1:14" ht="62.25" customHeight="1" x14ac:dyDescent="0.35">
      <c r="A26" s="1"/>
      <c r="B26" s="43"/>
      <c r="C26" s="27"/>
      <c r="D26" s="27"/>
      <c r="E26" s="1"/>
      <c r="F26" s="1"/>
      <c r="G26" s="28"/>
      <c r="H26" s="27"/>
      <c r="I26" s="27"/>
      <c r="J26" s="27"/>
      <c r="K26" s="1"/>
      <c r="L26" s="1"/>
      <c r="M26" s="1"/>
      <c r="N26" s="1"/>
    </row>
    <row r="27" spans="1:14" ht="12.75" hidden="1" customHeight="1" x14ac:dyDescent="0.35">
      <c r="A27" s="44" t="s">
        <v>30</v>
      </c>
      <c r="B27" s="23"/>
      <c r="C27" s="8"/>
      <c r="D27" s="1"/>
      <c r="E27" s="44"/>
      <c r="F27" s="23"/>
      <c r="G27" s="23"/>
      <c r="H27" s="23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39" t="str">
        <f>B10</f>
        <v>ANA FRANCISCA LULE RANGEL</v>
      </c>
      <c r="C29" s="23"/>
      <c r="D29" s="23"/>
      <c r="E29" s="20"/>
      <c r="F29" s="20"/>
      <c r="G29" s="40" t="str">
        <f>'1'!$G$29</f>
        <v>DIEGO DE JESÚS VELÁZQUEZ LUCHO</v>
      </c>
      <c r="H29" s="23"/>
      <c r="I29" s="23"/>
      <c r="J29" s="23"/>
      <c r="K29" s="1"/>
      <c r="L29" s="1"/>
      <c r="M29" s="1"/>
      <c r="N29" s="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AGOSTO - DICIEMBRE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>
        <f>(F14+G14)/E14</f>
        <v>0</v>
      </c>
      <c r="I14" s="11">
        <f t="shared" ref="I14:I17" si="0">(E14-SUM(F14:G14))-K14</f>
        <v>24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>
        <f t="shared" si="3"/>
        <v>0</v>
      </c>
      <c r="I16" s="11">
        <f t="shared" si="0"/>
        <v>26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>
        <f t="shared" si="3"/>
        <v>0</v>
      </c>
      <c r="I17" s="11">
        <f t="shared" si="0"/>
        <v>18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>
        <f>SUM(F20:G20)/E20</f>
        <v>0</v>
      </c>
      <c r="I20" s="16">
        <f>(E20-SUM(F20:G20))-K20</f>
        <v>106</v>
      </c>
      <c r="J20" s="17">
        <f>I20/E20</f>
        <v>1</v>
      </c>
      <c r="K20" s="16">
        <f>SUM(K14:K19)</f>
        <v>0</v>
      </c>
      <c r="L20" s="17">
        <f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1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5" spans="1:14" ht="12.75" customHeight="1" x14ac:dyDescent="0.35">
      <c r="A25" s="1"/>
      <c r="B25" s="42" t="s">
        <v>28</v>
      </c>
      <c r="C25" s="23"/>
      <c r="D25" s="23"/>
      <c r="E25" s="1"/>
      <c r="F25" s="1"/>
      <c r="G25" s="24" t="s">
        <v>29</v>
      </c>
      <c r="H25" s="23"/>
      <c r="I25" s="23"/>
      <c r="J25" s="23"/>
    </row>
    <row r="26" spans="1:14" ht="62.25" customHeight="1" x14ac:dyDescent="0.35">
      <c r="A26" s="1"/>
      <c r="B26" s="43"/>
      <c r="C26" s="27"/>
      <c r="D26" s="27"/>
      <c r="E26" s="1"/>
      <c r="F26" s="1"/>
      <c r="G26" s="28"/>
      <c r="H26" s="27"/>
      <c r="I26" s="27"/>
      <c r="J26" s="27"/>
    </row>
    <row r="27" spans="1:14" ht="12.75" hidden="1" customHeight="1" x14ac:dyDescent="0.35">
      <c r="A27" s="44" t="s">
        <v>30</v>
      </c>
      <c r="B27" s="23"/>
      <c r="C27" s="8"/>
      <c r="D27" s="1"/>
      <c r="E27" s="44"/>
      <c r="F27" s="23"/>
      <c r="G27" s="23"/>
      <c r="H27" s="23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9" t="str">
        <f>B10</f>
        <v>ANA FRANCISCA LULE RANGEL</v>
      </c>
      <c r="C29" s="23"/>
      <c r="D29" s="23"/>
      <c r="E29" s="20"/>
      <c r="F29" s="20"/>
      <c r="G29" s="40" t="s">
        <v>37</v>
      </c>
      <c r="H29" s="23"/>
      <c r="I29" s="23"/>
      <c r="J29" s="23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2024-09-27T22:53:50Z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