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PersonalTec\24242-AgoDic\RepSGI\"/>
    </mc:Choice>
  </mc:AlternateContent>
  <xr:revisionPtr revIDLastSave="0" documentId="13_ncr:1_{B7147A82-FEFC-4D25-95BE-96978CF13DB8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E15" i="3" l="1"/>
  <c r="I15" i="3" s="1"/>
  <c r="D15" i="3"/>
  <c r="L15" i="3"/>
  <c r="C15" i="3"/>
  <c r="C14" i="3"/>
  <c r="A15" i="3"/>
  <c r="A14" i="3"/>
  <c r="E15" i="4"/>
  <c r="L15" i="4" s="1"/>
  <c r="E16" i="4"/>
  <c r="I16" i="4" s="1"/>
  <c r="E17" i="4"/>
  <c r="L17" i="4" s="1"/>
  <c r="E18" i="4"/>
  <c r="E14" i="4"/>
  <c r="D15" i="4"/>
  <c r="D16" i="4"/>
  <c r="D17" i="4"/>
  <c r="D18" i="4"/>
  <c r="D14" i="4"/>
  <c r="C15" i="4"/>
  <c r="C16" i="4"/>
  <c r="C17" i="4"/>
  <c r="C18" i="4"/>
  <c r="C14" i="4"/>
  <c r="A15" i="4"/>
  <c r="A16" i="4"/>
  <c r="A17" i="4"/>
  <c r="A18" i="4"/>
  <c r="A14" i="4"/>
  <c r="E16" i="3"/>
  <c r="I16" i="3" s="1"/>
  <c r="E17" i="3"/>
  <c r="E18" i="3"/>
  <c r="I18" i="3" s="1"/>
  <c r="E19" i="3"/>
  <c r="E14" i="3"/>
  <c r="C16" i="3"/>
  <c r="C17" i="3"/>
  <c r="C18" i="3"/>
  <c r="C19" i="3"/>
  <c r="A19" i="3"/>
  <c r="A16" i="3"/>
  <c r="A17" i="3"/>
  <c r="A18" i="3"/>
  <c r="G29" i="4"/>
  <c r="G30" i="3"/>
  <c r="G29" i="2"/>
  <c r="I18" i="4"/>
  <c r="D18" i="3"/>
  <c r="D17" i="3"/>
  <c r="D16" i="3"/>
  <c r="D14" i="3"/>
  <c r="A15" i="2"/>
  <c r="C15" i="2"/>
  <c r="D15" i="2"/>
  <c r="E15" i="2"/>
  <c r="A16" i="2"/>
  <c r="C16" i="2"/>
  <c r="D16" i="2"/>
  <c r="E16" i="2"/>
  <c r="A17" i="2"/>
  <c r="C17" i="2"/>
  <c r="D17" i="2"/>
  <c r="E17" i="2"/>
  <c r="A18" i="2"/>
  <c r="C18" i="2"/>
  <c r="D18" i="2"/>
  <c r="E18" i="2"/>
  <c r="L18" i="1"/>
  <c r="I14" i="1"/>
  <c r="L14" i="1"/>
  <c r="I15" i="1"/>
  <c r="L15" i="1"/>
  <c r="I16" i="1"/>
  <c r="L16" i="1"/>
  <c r="I17" i="1"/>
  <c r="L17" i="1"/>
  <c r="I18" i="1"/>
  <c r="I15" i="4" l="1"/>
  <c r="I17" i="4"/>
  <c r="L18" i="4"/>
  <c r="L16" i="4"/>
  <c r="L18" i="3"/>
  <c r="L16" i="3"/>
  <c r="L16" i="2" l="1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9" i="3"/>
  <c r="L18" i="5" l="1"/>
  <c r="I18" i="5"/>
  <c r="J18" i="5" s="1"/>
  <c r="H18" i="5"/>
  <c r="I18" i="2"/>
  <c r="L18" i="2"/>
  <c r="I17" i="2"/>
  <c r="L17" i="2"/>
  <c r="I15" i="2" l="1"/>
  <c r="L19" i="3"/>
  <c r="I19" i="3"/>
  <c r="L17" i="3"/>
  <c r="I17" i="3"/>
  <c r="L14" i="3"/>
  <c r="I14" i="3"/>
  <c r="N20" i="4"/>
  <c r="M20" i="4"/>
  <c r="K20" i="4"/>
  <c r="G20" i="4"/>
  <c r="F20" i="4"/>
  <c r="N21" i="3"/>
  <c r="M21" i="3"/>
  <c r="K21" i="3"/>
  <c r="G21" i="3"/>
  <c r="F21" i="3"/>
  <c r="E21" i="3"/>
  <c r="N20" i="2"/>
  <c r="M20" i="2"/>
  <c r="K20" i="2"/>
  <c r="G20" i="2"/>
  <c r="F20" i="2"/>
  <c r="N20" i="1"/>
  <c r="M20" i="1"/>
  <c r="K20" i="1"/>
  <c r="G20" i="1"/>
  <c r="F20" i="1"/>
  <c r="E20" i="1"/>
  <c r="N20" i="5"/>
  <c r="M20" i="5"/>
  <c r="K20" i="5"/>
  <c r="G20" i="5"/>
  <c r="F20" i="5"/>
  <c r="I17" i="5"/>
  <c r="J17" i="5" s="1"/>
  <c r="I15" i="5"/>
  <c r="J15" i="5" s="1"/>
  <c r="E14" i="5"/>
  <c r="I14" i="5" s="1"/>
  <c r="J14" i="5" s="1"/>
  <c r="D14" i="5"/>
  <c r="C14" i="5"/>
  <c r="A14" i="5"/>
  <c r="B10" i="5"/>
  <c r="B29" i="5" s="1"/>
  <c r="L8" i="5"/>
  <c r="H8" i="5"/>
  <c r="E8" i="5"/>
  <c r="I14" i="4"/>
  <c r="B10" i="4"/>
  <c r="B29" i="4" s="1"/>
  <c r="L8" i="4"/>
  <c r="H8" i="4"/>
  <c r="E8" i="4"/>
  <c r="B10" i="3"/>
  <c r="B30" i="3" s="1"/>
  <c r="L8" i="3"/>
  <c r="H8" i="3"/>
  <c r="E8" i="3"/>
  <c r="E14" i="2"/>
  <c r="L14" i="2" s="1"/>
  <c r="D14" i="2"/>
  <c r="C14" i="2"/>
  <c r="A14" i="2"/>
  <c r="B10" i="2"/>
  <c r="B29" i="2" s="1"/>
  <c r="L8" i="2"/>
  <c r="H8" i="2"/>
  <c r="E8" i="2"/>
  <c r="B29" i="1"/>
  <c r="L14" i="4" l="1"/>
  <c r="L20" i="1"/>
  <c r="L16" i="5"/>
  <c r="H16" i="5"/>
  <c r="L14" i="5"/>
  <c r="H14" i="5"/>
  <c r="L15" i="2"/>
  <c r="I16" i="5"/>
  <c r="J16" i="5" s="1"/>
  <c r="L17" i="5"/>
  <c r="H17" i="5"/>
  <c r="L15" i="5"/>
  <c r="H15" i="5"/>
  <c r="E20" i="5"/>
  <c r="H20" i="5" s="1"/>
  <c r="E20" i="4"/>
  <c r="L20" i="4" s="1"/>
  <c r="I20" i="4"/>
  <c r="I14" i="2"/>
  <c r="E20" i="2"/>
  <c r="L20" i="2" s="1"/>
  <c r="L21" i="3"/>
  <c r="I21" i="3"/>
  <c r="I20" i="1"/>
  <c r="I20" i="5" l="1"/>
  <c r="J20" i="5" s="1"/>
  <c r="L20" i="5"/>
  <c r="I20" i="2"/>
</calcChain>
</file>

<file path=xl/sharedStrings.xml><?xml version="1.0" encoding="utf-8"?>
<sst xmlns="http://schemas.openxmlformats.org/spreadsheetml/2006/main" count="196" uniqueCount="48">
  <si>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</si>
  <si>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</si>
  <si>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</si>
  <si>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</si>
  <si>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</si>
  <si>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</si>
  <si>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</si>
  <si>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</si>
  <si>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</si>
  <si>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</si>
  <si>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</si>
  <si>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</si>
  <si>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</si>
  <si>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</si>
  <si>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</si>
  <si>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</si>
  <si>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</si>
  <si>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</si>
  <si>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</si>
  <si>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</si>
  <si>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</si>
  <si>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</si>
  <si>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</si>
  <si>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</si>
  <si>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</si>
  <si>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</si>
  <si>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</si>
  <si>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</si>
  <si>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</si>
  <si>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</si>
  <si>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</si>
  <si>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</si>
  <si>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</si>
  <si>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</si>
  <si>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</si>
  <si>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</si>
  <si>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</si>
  <si>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ISC. DIEGO DE JESÚS VELÁZQUEZ LUCHO</t>
  </si>
  <si>
    <t>DIEGO DE JESÚS VELÁZQUEZ LUCHO</t>
  </si>
  <si>
    <t>TALLER DE ÉTICA</t>
  </si>
  <si>
    <t>104A</t>
  </si>
  <si>
    <t>FUNDAMENTOS DE PROGRAMACIÓN</t>
  </si>
  <si>
    <t>LENGUAJES DE INTERFAZ</t>
  </si>
  <si>
    <t>504A</t>
  </si>
  <si>
    <t>504B</t>
  </si>
  <si>
    <t>TALLER DE INVESTIGACIÓN I</t>
  </si>
  <si>
    <t>704AM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</si>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</sst>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9" fontId="1" fillId="2" borderId="21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zoomScale="80" zoomScaleNormal="80" zoomScaleSheetLayoutView="50" workbookViewId="0">
      <selection activeCell="F15" sqref="F15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6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6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2.75" customHeight="1" x14ac:dyDescent="0.35">
      <c r="A6" s="52" t="s">
        <v>3</v>
      </c>
      <c r="B6" s="32"/>
      <c r="C6" s="32"/>
      <c r="D6" s="32"/>
      <c r="E6" s="53" t="s">
        <v>4</v>
      </c>
      <c r="F6" s="38"/>
      <c r="G6" s="38"/>
      <c r="H6" s="38"/>
      <c r="I6" s="3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9" t="s">
        <v>35</v>
      </c>
      <c r="C8" s="38"/>
      <c r="D8" s="6" t="s">
        <v>6</v>
      </c>
      <c r="E8" s="7">
        <v>5</v>
      </c>
      <c r="F8" s="1"/>
      <c r="G8" s="4" t="s">
        <v>7</v>
      </c>
      <c r="H8" s="7">
        <v>4</v>
      </c>
      <c r="I8" s="50" t="s">
        <v>8</v>
      </c>
      <c r="J8" s="32"/>
      <c r="K8" s="32"/>
      <c r="L8" s="39" t="s">
        <v>47</v>
      </c>
      <c r="M8" s="38"/>
      <c r="N8" s="3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9" t="s">
        <v>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1" t="s">
        <v>10</v>
      </c>
      <c r="B12" s="43" t="s">
        <v>11</v>
      </c>
      <c r="C12" s="43" t="s">
        <v>12</v>
      </c>
      <c r="D12" s="45" t="s">
        <v>13</v>
      </c>
      <c r="E12" s="45" t="s">
        <v>14</v>
      </c>
      <c r="F12" s="46" t="s">
        <v>15</v>
      </c>
      <c r="G12" s="47"/>
      <c r="H12" s="45" t="s">
        <v>16</v>
      </c>
      <c r="I12" s="45" t="s">
        <v>17</v>
      </c>
      <c r="J12" s="45" t="s">
        <v>18</v>
      </c>
      <c r="K12" s="45" t="s">
        <v>19</v>
      </c>
      <c r="L12" s="45" t="s">
        <v>20</v>
      </c>
      <c r="M12" s="45" t="s">
        <v>21</v>
      </c>
      <c r="N12" s="48" t="s">
        <v>22</v>
      </c>
    </row>
    <row r="13" spans="1:14" ht="12.75" customHeight="1" x14ac:dyDescent="0.35">
      <c r="A13" s="42"/>
      <c r="B13" s="44"/>
      <c r="C13" s="44"/>
      <c r="D13" s="44"/>
      <c r="E13" s="44"/>
      <c r="F13" s="9" t="s">
        <v>23</v>
      </c>
      <c r="G13" s="9" t="s">
        <v>24</v>
      </c>
      <c r="H13" s="44"/>
      <c r="I13" s="44"/>
      <c r="J13" s="44"/>
      <c r="K13" s="44"/>
      <c r="L13" s="44"/>
      <c r="M13" s="44"/>
      <c r="N13" s="49"/>
    </row>
    <row r="14" spans="1:14" ht="12.75" customHeight="1" x14ac:dyDescent="0.35">
      <c r="A14" s="10" t="s">
        <v>39</v>
      </c>
      <c r="B14" s="11" t="s">
        <v>34</v>
      </c>
      <c r="C14" s="11" t="s">
        <v>40</v>
      </c>
      <c r="D14" s="11" t="s">
        <v>36</v>
      </c>
      <c r="E14" s="11">
        <v>24</v>
      </c>
      <c r="F14" s="11"/>
      <c r="G14" s="11"/>
      <c r="H14" s="12"/>
      <c r="I14" s="11">
        <f>(E14-SUM(F14:G14))-K14</f>
        <v>24</v>
      </c>
      <c r="J14" s="12"/>
      <c r="K14" s="11">
        <v>0</v>
      </c>
      <c r="L14" s="12">
        <f t="shared" ref="L14:L17" si="0">K14/E14</f>
        <v>0</v>
      </c>
      <c r="M14" s="11">
        <v>0</v>
      </c>
      <c r="N14" s="13">
        <v>0</v>
      </c>
    </row>
    <row r="15" spans="1:14" ht="12.75" customHeight="1" x14ac:dyDescent="0.35">
      <c r="A15" s="10" t="s">
        <v>41</v>
      </c>
      <c r="B15" s="11" t="s">
        <v>34</v>
      </c>
      <c r="C15" s="11" t="s">
        <v>40</v>
      </c>
      <c r="D15" s="11" t="s">
        <v>36</v>
      </c>
      <c r="E15" s="11">
        <v>25</v>
      </c>
      <c r="F15" s="11"/>
      <c r="G15" s="11"/>
      <c r="H15" s="12"/>
      <c r="I15" s="11">
        <f>(E15-SUM(F15:G15))-K15</f>
        <v>25</v>
      </c>
      <c r="J15" s="12"/>
      <c r="K15" s="11">
        <v>0</v>
      </c>
      <c r="L15" s="12">
        <f t="shared" si="0"/>
        <v>0</v>
      </c>
      <c r="M15" s="11">
        <v>0</v>
      </c>
      <c r="N15" s="13">
        <v>0</v>
      </c>
    </row>
    <row r="16" spans="1:14" ht="12.75" customHeight="1" x14ac:dyDescent="0.35">
      <c r="A16" s="10" t="s">
        <v>42</v>
      </c>
      <c r="B16" s="11" t="s">
        <v>34</v>
      </c>
      <c r="C16" s="11" t="s">
        <v>43</v>
      </c>
      <c r="D16" s="11" t="s">
        <v>36</v>
      </c>
      <c r="E16" s="11">
        <v>26</v>
      </c>
      <c r="F16" s="11"/>
      <c r="G16" s="11"/>
      <c r="H16" s="12"/>
      <c r="I16" s="11">
        <f t="shared" ref="I16:I18" si="1">(E16-SUM(F16:G16))-K16</f>
        <v>26</v>
      </c>
      <c r="J16" s="12"/>
      <c r="K16" s="11">
        <v>0</v>
      </c>
      <c r="L16" s="12">
        <f t="shared" si="0"/>
        <v>0</v>
      </c>
      <c r="M16" s="11">
        <v>0</v>
      </c>
      <c r="N16" s="13">
        <v>0</v>
      </c>
    </row>
    <row r="17" spans="1:14" ht="12.75" customHeight="1" x14ac:dyDescent="0.35">
      <c r="A17" s="10" t="s">
        <v>42</v>
      </c>
      <c r="B17" s="11" t="s">
        <v>34</v>
      </c>
      <c r="C17" s="11" t="s">
        <v>44</v>
      </c>
      <c r="D17" s="11" t="s">
        <v>36</v>
      </c>
      <c r="E17" s="11">
        <v>18</v>
      </c>
      <c r="F17" s="11"/>
      <c r="G17" s="11"/>
      <c r="H17" s="12"/>
      <c r="I17" s="11">
        <f t="shared" si="1"/>
        <v>18</v>
      </c>
      <c r="J17" s="12"/>
      <c r="K17" s="11">
        <v>0</v>
      </c>
      <c r="L17" s="12">
        <f t="shared" si="0"/>
        <v>0</v>
      </c>
      <c r="M17" s="11">
        <v>0</v>
      </c>
      <c r="N17" s="13">
        <v>0</v>
      </c>
    </row>
    <row r="18" spans="1:14" ht="12.75" customHeight="1" x14ac:dyDescent="0.35">
      <c r="A18" s="10" t="s">
        <v>45</v>
      </c>
      <c r="B18" s="11" t="s">
        <v>34</v>
      </c>
      <c r="C18" s="11" t="s">
        <v>46</v>
      </c>
      <c r="D18" s="11" t="s">
        <v>36</v>
      </c>
      <c r="E18" s="11">
        <v>13</v>
      </c>
      <c r="F18" s="11"/>
      <c r="G18" s="11"/>
      <c r="H18" s="12"/>
      <c r="I18" s="11">
        <f t="shared" si="1"/>
        <v>13</v>
      </c>
      <c r="J18" s="12"/>
      <c r="K18" s="11">
        <v>0</v>
      </c>
      <c r="L18" s="12">
        <f t="shared" ref="L18" si="2">K18/E18</f>
        <v>0</v>
      </c>
      <c r="M18" s="11">
        <v>0</v>
      </c>
      <c r="N18" s="13">
        <v>0</v>
      </c>
    </row>
    <row r="19" spans="1:14" ht="12.75" customHeight="1" x14ac:dyDescent="0.35">
      <c r="A19" s="14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0</v>
      </c>
      <c r="G20" s="16">
        <f>SUM(G14:G19)</f>
        <v>0</v>
      </c>
      <c r="H20" s="17"/>
      <c r="I20" s="16">
        <f>SUM(I14:I19)</f>
        <v>106</v>
      </c>
      <c r="J20" s="17"/>
      <c r="K20" s="16">
        <f>SUM(K14:K19)</f>
        <v>0</v>
      </c>
      <c r="L20" s="17">
        <f t="shared" ref="L20" si="3">K20/E20</f>
        <v>0</v>
      </c>
      <c r="M20" s="16">
        <f>AVERAGE(M14:M19)</f>
        <v>0</v>
      </c>
      <c r="N20" s="18">
        <f>AVERAGE(N14:N19)</f>
        <v>0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34" t="s">
        <v>27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5" spans="1:14" ht="12.75" customHeight="1" x14ac:dyDescent="0.35">
      <c r="A25" s="1"/>
      <c r="B25" s="35" t="s">
        <v>28</v>
      </c>
      <c r="C25" s="32"/>
      <c r="D25" s="32"/>
      <c r="E25" s="1"/>
      <c r="F25" s="1"/>
      <c r="G25" s="36" t="s">
        <v>29</v>
      </c>
      <c r="H25" s="32"/>
      <c r="I25" s="32"/>
      <c r="J25" s="32"/>
    </row>
    <row r="26" spans="1:14" ht="62.25" customHeight="1" x14ac:dyDescent="0.35">
      <c r="A26" s="1"/>
      <c r="B26" s="37"/>
      <c r="C26" s="38"/>
      <c r="D26" s="38"/>
      <c r="E26" s="1"/>
      <c r="F26" s="1"/>
      <c r="G26" s="39"/>
      <c r="H26" s="38"/>
      <c r="I26" s="38"/>
      <c r="J26" s="38"/>
    </row>
    <row r="27" spans="1:14" ht="12.75" hidden="1" customHeight="1" x14ac:dyDescent="0.35">
      <c r="A27" s="40" t="s">
        <v>30</v>
      </c>
      <c r="B27" s="32"/>
      <c r="C27" s="8"/>
      <c r="D27" s="1"/>
      <c r="E27" s="40"/>
      <c r="F27" s="32"/>
      <c r="G27" s="32"/>
      <c r="H27" s="32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31" t="str">
        <f>B10</f>
        <v>ANA FRANCISCA LULE RANGEL</v>
      </c>
      <c r="C29" s="32"/>
      <c r="D29" s="32"/>
      <c r="E29" s="20"/>
      <c r="F29" s="20"/>
      <c r="G29" s="33" t="s">
        <v>38</v>
      </c>
      <c r="H29" s="32"/>
      <c r="I29" s="32"/>
      <c r="J29" s="32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topLeftCell="A11" workbookViewId="0">
      <selection activeCell="I14" sqref="I1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6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6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2.75" customHeight="1" x14ac:dyDescent="0.35">
      <c r="A6" s="52" t="s">
        <v>3</v>
      </c>
      <c r="B6" s="32"/>
      <c r="C6" s="32"/>
      <c r="D6" s="32"/>
      <c r="E6" s="53" t="s">
        <v>4</v>
      </c>
      <c r="F6" s="38"/>
      <c r="G6" s="38"/>
      <c r="H6" s="38"/>
      <c r="I6" s="3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9">
        <v>2</v>
      </c>
      <c r="C8" s="3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50" t="s">
        <v>8</v>
      </c>
      <c r="J8" s="32"/>
      <c r="K8" s="32"/>
      <c r="L8" s="39" t="str">
        <f>'1'!L8</f>
        <v>AGOSTO - DICIEMBRE 2024</v>
      </c>
      <c r="M8" s="38"/>
      <c r="N8" s="3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9" t="str">
        <f>'1'!B10</f>
        <v>ANA FRANCISCA LULE RANGEL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1" t="s">
        <v>10</v>
      </c>
      <c r="B12" s="43" t="s">
        <v>11</v>
      </c>
      <c r="C12" s="43" t="s">
        <v>12</v>
      </c>
      <c r="D12" s="45" t="s">
        <v>13</v>
      </c>
      <c r="E12" s="45" t="s">
        <v>14</v>
      </c>
      <c r="F12" s="46" t="s">
        <v>15</v>
      </c>
      <c r="G12" s="47"/>
      <c r="H12" s="45" t="s">
        <v>16</v>
      </c>
      <c r="I12" s="45" t="s">
        <v>17</v>
      </c>
      <c r="J12" s="45" t="s">
        <v>18</v>
      </c>
      <c r="K12" s="45" t="s">
        <v>19</v>
      </c>
      <c r="L12" s="45" t="s">
        <v>20</v>
      </c>
      <c r="M12" s="45" t="s">
        <v>21</v>
      </c>
      <c r="N12" s="48" t="s">
        <v>22</v>
      </c>
    </row>
    <row r="13" spans="1:14" ht="12.75" customHeight="1" x14ac:dyDescent="0.35">
      <c r="A13" s="42"/>
      <c r="B13" s="44"/>
      <c r="C13" s="44"/>
      <c r="D13" s="44"/>
      <c r="E13" s="44"/>
      <c r="F13" s="9" t="s">
        <v>23</v>
      </c>
      <c r="G13" s="9" t="s">
        <v>24</v>
      </c>
      <c r="H13" s="44"/>
      <c r="I13" s="44"/>
      <c r="J13" s="44"/>
      <c r="K13" s="44"/>
      <c r="L13" s="44"/>
      <c r="M13" s="44"/>
      <c r="N13" s="49"/>
    </row>
    <row r="14" spans="1:14" ht="12.75" customHeight="1" x14ac:dyDescent="0.35">
      <c r="A14" s="11" t="str">
        <f>'1'!A14</f>
        <v>TALLER DE ÉTICA</v>
      </c>
      <c r="B14" s="11" t="s">
        <v>34</v>
      </c>
      <c r="C14" s="11" t="str">
        <f>'1'!C14</f>
        <v>104A</v>
      </c>
      <c r="D14" s="11" t="str">
        <f>'1'!D14</f>
        <v>ISIC</v>
      </c>
      <c r="E14" s="11">
        <f>'1'!E14</f>
        <v>24</v>
      </c>
      <c r="F14" s="11"/>
      <c r="G14" s="11"/>
      <c r="H14" s="12"/>
      <c r="I14" s="11">
        <f>(E14-SUM(F14:G14))-K14</f>
        <v>24</v>
      </c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FUNDAMENTOS DE PROGRAMACIÓN</v>
      </c>
      <c r="B15" s="11" t="s">
        <v>34</v>
      </c>
      <c r="C15" s="11" t="str">
        <f>'1'!C15</f>
        <v>104A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>(E15-SUM(F15:G15))-K15</f>
        <v>25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LENGUAJES DE INTERFAZ</v>
      </c>
      <c r="B16" s="11">
        <v>1</v>
      </c>
      <c r="C16" s="11" t="str">
        <f>'1'!C16</f>
        <v>504A</v>
      </c>
      <c r="D16" s="11" t="str">
        <f>'1'!D16</f>
        <v>ISIC</v>
      </c>
      <c r="E16" s="11">
        <f>'1'!E16</f>
        <v>26</v>
      </c>
      <c r="F16" s="11">
        <v>24</v>
      </c>
      <c r="G16" s="11"/>
      <c r="H16" s="12"/>
      <c r="I16" s="11">
        <f t="shared" ref="I16:I18" si="2">(E16-SUM(F16:G16))-K16</f>
        <v>2</v>
      </c>
      <c r="J16" s="12"/>
      <c r="K16" s="11">
        <v>0</v>
      </c>
      <c r="L16" s="12">
        <f t="shared" ref="L16:L18" si="3">K16/E16</f>
        <v>0</v>
      </c>
      <c r="M16" s="11">
        <v>84</v>
      </c>
      <c r="N16" s="13">
        <v>0.88</v>
      </c>
    </row>
    <row r="17" spans="1:14" ht="12.75" customHeight="1" x14ac:dyDescent="0.35">
      <c r="A17" s="11" t="str">
        <f>'1'!A17</f>
        <v>LENGUAJES DE INTERFAZ</v>
      </c>
      <c r="B17" s="11">
        <v>1</v>
      </c>
      <c r="C17" s="11" t="str">
        <f>'1'!C17</f>
        <v>504B</v>
      </c>
      <c r="D17" s="11" t="str">
        <f>'1'!D17</f>
        <v>ISIC</v>
      </c>
      <c r="E17" s="11">
        <f>'1'!E17</f>
        <v>18</v>
      </c>
      <c r="F17" s="11">
        <v>16</v>
      </c>
      <c r="G17" s="11"/>
      <c r="H17" s="12"/>
      <c r="I17" s="11">
        <f t="shared" si="2"/>
        <v>2</v>
      </c>
      <c r="J17" s="12"/>
      <c r="K17" s="11">
        <v>0</v>
      </c>
      <c r="L17" s="12">
        <f t="shared" si="3"/>
        <v>0</v>
      </c>
      <c r="M17" s="11">
        <v>77</v>
      </c>
      <c r="N17" s="13">
        <v>0.89</v>
      </c>
    </row>
    <row r="18" spans="1:14" ht="12.75" customHeight="1" x14ac:dyDescent="0.35">
      <c r="A18" s="11" t="str">
        <f>'1'!A18</f>
        <v>TALLER DE INVESTIGACIÓN I</v>
      </c>
      <c r="B18" s="11">
        <v>1</v>
      </c>
      <c r="C18" s="11" t="str">
        <f>'1'!C18</f>
        <v>704AM</v>
      </c>
      <c r="D18" s="11" t="str">
        <f>'1'!D18</f>
        <v>ISIC</v>
      </c>
      <c r="E18" s="11">
        <f>'1'!E18</f>
        <v>13</v>
      </c>
      <c r="F18" s="11">
        <v>8</v>
      </c>
      <c r="G18" s="11"/>
      <c r="H18" s="12"/>
      <c r="I18" s="11">
        <f t="shared" si="2"/>
        <v>5</v>
      </c>
      <c r="J18" s="12"/>
      <c r="K18" s="11">
        <v>0</v>
      </c>
      <c r="L18" s="12">
        <f t="shared" si="3"/>
        <v>0</v>
      </c>
      <c r="M18" s="11">
        <v>98</v>
      </c>
      <c r="N18" s="13">
        <v>0.77</v>
      </c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48</v>
      </c>
      <c r="G20" s="16">
        <f>SUM(G14:G19)</f>
        <v>0</v>
      </c>
      <c r="H20" s="17"/>
      <c r="I20" s="16">
        <f>SUM(I14:I19)</f>
        <v>58</v>
      </c>
      <c r="J20" s="17"/>
      <c r="K20" s="16">
        <f>SUM(K14:K19)</f>
        <v>0</v>
      </c>
      <c r="L20" s="17">
        <f t="shared" ref="L20" si="4">K20/E20</f>
        <v>0</v>
      </c>
      <c r="M20" s="21">
        <f>AVERAGE(M14:M19)</f>
        <v>86.333333333333329</v>
      </c>
      <c r="N20" s="18">
        <f>AVERAGE(N14:N19)</f>
        <v>0.84666666666666668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34" t="s">
        <v>27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5" spans="1:14" ht="12.75" customHeight="1" x14ac:dyDescent="0.35">
      <c r="A25" s="1"/>
      <c r="B25" s="35" t="s">
        <v>28</v>
      </c>
      <c r="C25" s="32"/>
      <c r="D25" s="32"/>
      <c r="E25" s="1"/>
      <c r="F25" s="1"/>
      <c r="G25" s="36" t="s">
        <v>29</v>
      </c>
      <c r="H25" s="32"/>
      <c r="I25" s="32"/>
      <c r="J25" s="32"/>
    </row>
    <row r="26" spans="1:14" ht="62.25" customHeight="1" x14ac:dyDescent="0.35">
      <c r="A26" s="1"/>
      <c r="B26" s="37"/>
      <c r="C26" s="38"/>
      <c r="D26" s="38"/>
      <c r="E26" s="1"/>
      <c r="F26" s="1"/>
      <c r="G26" s="39"/>
      <c r="H26" s="38"/>
      <c r="I26" s="38"/>
      <c r="J26" s="38"/>
    </row>
    <row r="27" spans="1:14" ht="12.75" hidden="1" customHeight="1" x14ac:dyDescent="0.35">
      <c r="A27" s="40" t="s">
        <v>30</v>
      </c>
      <c r="B27" s="32"/>
      <c r="C27" s="8"/>
      <c r="D27" s="1"/>
      <c r="E27" s="40"/>
      <c r="F27" s="32"/>
      <c r="G27" s="32"/>
      <c r="H27" s="32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31" t="str">
        <f>B10</f>
        <v>ANA FRANCISCA LULE RANGEL</v>
      </c>
      <c r="C29" s="32"/>
      <c r="D29" s="32"/>
      <c r="E29" s="20"/>
      <c r="F29" s="20"/>
      <c r="G29" s="33" t="str">
        <f>'1'!$G$29</f>
        <v>DIEGO DE JESÚS VELÁZQUEZ LUCHO</v>
      </c>
      <c r="H29" s="32"/>
      <c r="I29" s="32"/>
      <c r="J29" s="32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tabSelected="1" topLeftCell="A2" workbookViewId="0">
      <selection activeCell="M14" sqref="M1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6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6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2.75" customHeight="1" x14ac:dyDescent="0.35">
      <c r="A6" s="52" t="s">
        <v>3</v>
      </c>
      <c r="B6" s="32"/>
      <c r="C6" s="32"/>
      <c r="D6" s="32"/>
      <c r="E6" s="53" t="s">
        <v>32</v>
      </c>
      <c r="F6" s="38"/>
      <c r="G6" s="38"/>
      <c r="H6" s="38"/>
      <c r="I6" s="3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9">
        <v>3</v>
      </c>
      <c r="C8" s="3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50" t="s">
        <v>8</v>
      </c>
      <c r="J8" s="32"/>
      <c r="K8" s="32"/>
      <c r="L8" s="39" t="str">
        <f>'1'!L8</f>
        <v>AGOSTO - DICIEMBRE 2024</v>
      </c>
      <c r="M8" s="38"/>
      <c r="N8" s="3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9" t="str">
        <f>'1'!B10</f>
        <v>ANA FRANCISCA LULE RANGEL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1" t="s">
        <v>10</v>
      </c>
      <c r="B12" s="43" t="s">
        <v>11</v>
      </c>
      <c r="C12" s="43" t="s">
        <v>12</v>
      </c>
      <c r="D12" s="45" t="s">
        <v>13</v>
      </c>
      <c r="E12" s="45" t="s">
        <v>14</v>
      </c>
      <c r="F12" s="46" t="s">
        <v>15</v>
      </c>
      <c r="G12" s="47"/>
      <c r="H12" s="45" t="s">
        <v>16</v>
      </c>
      <c r="I12" s="45" t="s">
        <v>17</v>
      </c>
      <c r="J12" s="45" t="s">
        <v>18</v>
      </c>
      <c r="K12" s="45" t="s">
        <v>19</v>
      </c>
      <c r="L12" s="45" t="s">
        <v>20</v>
      </c>
      <c r="M12" s="45" t="s">
        <v>21</v>
      </c>
      <c r="N12" s="48" t="s">
        <v>22</v>
      </c>
    </row>
    <row r="13" spans="1:14" ht="12.75" customHeight="1" x14ac:dyDescent="0.35">
      <c r="A13" s="42"/>
      <c r="B13" s="44"/>
      <c r="C13" s="44"/>
      <c r="D13" s="44"/>
      <c r="E13" s="44"/>
      <c r="F13" s="9" t="s">
        <v>23</v>
      </c>
      <c r="G13" s="9" t="s">
        <v>24</v>
      </c>
      <c r="H13" s="44"/>
      <c r="I13" s="44"/>
      <c r="J13" s="44"/>
      <c r="K13" s="44"/>
      <c r="L13" s="44"/>
      <c r="M13" s="44"/>
      <c r="N13" s="49"/>
    </row>
    <row r="14" spans="1:14" ht="12.75" customHeight="1" x14ac:dyDescent="0.35">
      <c r="A14" s="11" t="str">
        <f>'1'!A14</f>
        <v>TALLER DE ÉTICA</v>
      </c>
      <c r="B14" s="11">
        <v>1</v>
      </c>
      <c r="C14" s="11" t="str">
        <f>'1'!C14</f>
        <v>104A</v>
      </c>
      <c r="D14" s="11" t="str">
        <f>'1'!D$14</f>
        <v>ISIC</v>
      </c>
      <c r="E14" s="11">
        <f>'1'!E14</f>
        <v>24</v>
      </c>
      <c r="F14" s="11">
        <v>18</v>
      </c>
      <c r="G14" s="11"/>
      <c r="H14" s="12"/>
      <c r="I14" s="11">
        <f>(E14-SUM(F14:G14))-K14</f>
        <v>6</v>
      </c>
      <c r="J14" s="12"/>
      <c r="K14" s="11">
        <v>0</v>
      </c>
      <c r="L14" s="12">
        <f t="shared" ref="L14:L19" si="0">K14/E14</f>
        <v>0</v>
      </c>
      <c r="M14" s="11"/>
      <c r="N14" s="13"/>
    </row>
    <row r="15" spans="1:14" ht="12.75" customHeight="1" x14ac:dyDescent="0.35">
      <c r="A15" s="11" t="str">
        <f>'1'!A14</f>
        <v>TALLER DE ÉTICA</v>
      </c>
      <c r="B15" s="11">
        <v>2</v>
      </c>
      <c r="C15" s="11" t="str">
        <f>'1'!C14</f>
        <v>104A</v>
      </c>
      <c r="D15" s="11" t="str">
        <f>'1'!D$14</f>
        <v>ISIC</v>
      </c>
      <c r="E15" s="11">
        <f>'1'!E14</f>
        <v>24</v>
      </c>
      <c r="F15" s="11">
        <v>20</v>
      </c>
      <c r="G15" s="11"/>
      <c r="H15" s="12"/>
      <c r="I15" s="11">
        <f>(E15-SUM(F15:G15))-K15</f>
        <v>4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'1'!A15</f>
        <v>FUNDAMENTOS DE PROGRAMACIÓN</v>
      </c>
      <c r="B16" s="11">
        <v>1</v>
      </c>
      <c r="C16" s="11" t="str">
        <f>'1'!C15</f>
        <v>104A</v>
      </c>
      <c r="D16" s="11" t="str">
        <f>'1'!D$14</f>
        <v>ISIC</v>
      </c>
      <c r="E16" s="11">
        <f>'1'!E15</f>
        <v>25</v>
      </c>
      <c r="F16" s="11">
        <v>18</v>
      </c>
      <c r="G16" s="11"/>
      <c r="H16" s="12"/>
      <c r="I16" s="11">
        <f>(E16-SUM(F16:G16))-K16</f>
        <v>7</v>
      </c>
      <c r="J16" s="12"/>
      <c r="K16" s="11">
        <v>0</v>
      </c>
      <c r="L16" s="12">
        <f t="shared" ref="L16" si="2">K16/E16</f>
        <v>0</v>
      </c>
      <c r="M16" s="11">
        <v>65</v>
      </c>
      <c r="N16" s="13">
        <v>0.7</v>
      </c>
    </row>
    <row r="17" spans="1:14" ht="12.75" customHeight="1" x14ac:dyDescent="0.35">
      <c r="A17" s="11" t="str">
        <f>'1'!A16</f>
        <v>LENGUAJES DE INTERFAZ</v>
      </c>
      <c r="B17" s="11" t="s">
        <v>34</v>
      </c>
      <c r="C17" s="11" t="str">
        <f>'1'!C16</f>
        <v>504A</v>
      </c>
      <c r="D17" s="11" t="str">
        <f>'1'!D$15</f>
        <v>ISIC</v>
      </c>
      <c r="E17" s="11">
        <f>'1'!E16</f>
        <v>26</v>
      </c>
      <c r="F17" s="11"/>
      <c r="G17" s="11"/>
      <c r="H17" s="12"/>
      <c r="I17" s="11">
        <f>(E17-SUM(F17:G17))-K17</f>
        <v>26</v>
      </c>
      <c r="J17" s="12"/>
      <c r="K17" s="11">
        <v>0</v>
      </c>
      <c r="L17" s="12">
        <f t="shared" si="0"/>
        <v>0</v>
      </c>
      <c r="M17" s="11"/>
      <c r="N17" s="13"/>
    </row>
    <row r="18" spans="1:14" ht="12.75" customHeight="1" x14ac:dyDescent="0.35">
      <c r="A18" s="11" t="str">
        <f>'1'!A17</f>
        <v>LENGUAJES DE INTERFAZ</v>
      </c>
      <c r="B18" s="11" t="s">
        <v>34</v>
      </c>
      <c r="C18" s="11" t="str">
        <f>'1'!C17</f>
        <v>504B</v>
      </c>
      <c r="D18" s="11" t="str">
        <f>'1'!D$15</f>
        <v>ISIC</v>
      </c>
      <c r="E18" s="11">
        <f>'1'!E17</f>
        <v>18</v>
      </c>
      <c r="F18" s="11"/>
      <c r="G18" s="11"/>
      <c r="H18" s="12"/>
      <c r="I18" s="11">
        <f>(E18-SUM(F18:G18))-K18</f>
        <v>18</v>
      </c>
      <c r="J18" s="12"/>
      <c r="K18" s="11">
        <v>0</v>
      </c>
      <c r="L18" s="12">
        <f t="shared" ref="L18" si="3">K18/E18</f>
        <v>0</v>
      </c>
      <c r="M18" s="11"/>
      <c r="N18" s="13"/>
    </row>
    <row r="19" spans="1:14" ht="12.75" customHeight="1" x14ac:dyDescent="0.35">
      <c r="A19" s="11" t="str">
        <f>'1'!A18</f>
        <v>TALLER DE INVESTIGACIÓN I</v>
      </c>
      <c r="B19" s="11" t="s">
        <v>34</v>
      </c>
      <c r="C19" s="11" t="str">
        <f>'1'!C18</f>
        <v>704AM</v>
      </c>
      <c r="D19" s="11" t="str">
        <f>'1'!D16</f>
        <v>ISIC</v>
      </c>
      <c r="E19" s="11">
        <f>'1'!E18</f>
        <v>13</v>
      </c>
      <c r="F19" s="11"/>
      <c r="G19" s="11"/>
      <c r="H19" s="12"/>
      <c r="I19" s="11">
        <f t="shared" ref="I19" si="4">(E19-SUM(F19:G19))-K19</f>
        <v>13</v>
      </c>
      <c r="J19" s="12"/>
      <c r="K19" s="11">
        <v>0</v>
      </c>
      <c r="L19" s="12">
        <f t="shared" si="0"/>
        <v>0</v>
      </c>
      <c r="M19" s="11"/>
      <c r="N19" s="13"/>
    </row>
    <row r="20" spans="1:14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35">
      <c r="A21" s="15" t="s">
        <v>26</v>
      </c>
      <c r="B21" s="16" t="s">
        <v>25</v>
      </c>
      <c r="C21" s="16" t="s">
        <v>25</v>
      </c>
      <c r="D21" s="16" t="s">
        <v>25</v>
      </c>
      <c r="E21" s="16">
        <f>SUM(E14:E20)</f>
        <v>130</v>
      </c>
      <c r="F21" s="16">
        <f>SUM(F14:F20)</f>
        <v>56</v>
      </c>
      <c r="G21" s="16">
        <f>SUM(G14:G20)</f>
        <v>0</v>
      </c>
      <c r="H21" s="17"/>
      <c r="I21" s="16">
        <f>SUM(I14:I20)</f>
        <v>74</v>
      </c>
      <c r="J21" s="17"/>
      <c r="K21" s="16">
        <f>SUM(K14:K20)</f>
        <v>0</v>
      </c>
      <c r="L21" s="17">
        <f t="shared" ref="L21" si="5">K21/E21</f>
        <v>0</v>
      </c>
      <c r="M21" s="16">
        <f>AVERAGE(M14:M20)</f>
        <v>65</v>
      </c>
      <c r="N21" s="18">
        <f>AVERAGE(N14:N20)</f>
        <v>0.7</v>
      </c>
    </row>
    <row r="22" spans="1:14" ht="12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20" customHeight="1" x14ac:dyDescent="0.35">
      <c r="A23" s="34" t="s">
        <v>27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6" spans="1:14" ht="12.75" customHeight="1" x14ac:dyDescent="0.35">
      <c r="A26" s="1"/>
      <c r="B26" s="35" t="s">
        <v>28</v>
      </c>
      <c r="C26" s="32"/>
      <c r="D26" s="32"/>
      <c r="E26" s="1"/>
      <c r="F26" s="1"/>
      <c r="G26" s="36" t="s">
        <v>29</v>
      </c>
      <c r="H26" s="32"/>
      <c r="I26" s="32"/>
      <c r="J26" s="32"/>
    </row>
    <row r="27" spans="1:14" ht="62.25" customHeight="1" x14ac:dyDescent="0.35">
      <c r="A27" s="1"/>
      <c r="B27" s="37"/>
      <c r="C27" s="38"/>
      <c r="D27" s="38"/>
      <c r="E27" s="1"/>
      <c r="F27" s="1"/>
      <c r="G27" s="39"/>
      <c r="H27" s="38"/>
      <c r="I27" s="38"/>
      <c r="J27" s="38"/>
    </row>
    <row r="28" spans="1:14" ht="12.75" hidden="1" customHeight="1" x14ac:dyDescent="0.35">
      <c r="A28" s="40" t="s">
        <v>30</v>
      </c>
      <c r="B28" s="32"/>
      <c r="C28" s="8"/>
      <c r="D28" s="1"/>
      <c r="E28" s="40"/>
      <c r="F28" s="32"/>
      <c r="G28" s="32"/>
      <c r="H28" s="32"/>
      <c r="I28" s="1"/>
      <c r="J28" s="1"/>
    </row>
    <row r="29" spans="1:14" ht="12.75" hidden="1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ht="45" customHeight="1" x14ac:dyDescent="0.35">
      <c r="A30" s="1"/>
      <c r="B30" s="31" t="str">
        <f>B10</f>
        <v>ANA FRANCISCA LULE RANGEL</v>
      </c>
      <c r="C30" s="32"/>
      <c r="D30" s="32"/>
      <c r="E30" s="20"/>
      <c r="F30" s="20"/>
      <c r="G30" s="33" t="str">
        <f>'1'!$G$29</f>
        <v>DIEGO DE JESÚS VELÁZQUEZ LUCHO</v>
      </c>
      <c r="H30" s="32"/>
      <c r="I30" s="32"/>
      <c r="J30" s="32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0:D30"/>
    <mergeCell ref="G30:J30"/>
    <mergeCell ref="A23:N23"/>
    <mergeCell ref="B26:D26"/>
    <mergeCell ref="G26:J26"/>
    <mergeCell ref="B27:D27"/>
    <mergeCell ref="G27:J27"/>
    <mergeCell ref="A28:B28"/>
    <mergeCell ref="E28:H28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zoomScaleNormal="100" workbookViewId="0">
      <selection activeCell="A19" sqref="A19:N19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6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6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2.75" customHeight="1" x14ac:dyDescent="0.35">
      <c r="A6" s="52" t="s">
        <v>3</v>
      </c>
      <c r="B6" s="32"/>
      <c r="C6" s="32"/>
      <c r="D6" s="32"/>
      <c r="E6" s="53" t="s">
        <v>32</v>
      </c>
      <c r="F6" s="38"/>
      <c r="G6" s="38"/>
      <c r="H6" s="38"/>
      <c r="I6" s="3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9">
        <v>4</v>
      </c>
      <c r="C8" s="3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50" t="s">
        <v>8</v>
      </c>
      <c r="J8" s="32"/>
      <c r="K8" s="32"/>
      <c r="L8" s="39" t="str">
        <f>'1'!L8</f>
        <v>AGOSTO - DICIEMBRE 2024</v>
      </c>
      <c r="M8" s="38"/>
      <c r="N8" s="3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9" t="str">
        <f>'1'!B10</f>
        <v>ANA FRANCISCA LULE RANGEL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1" t="s">
        <v>10</v>
      </c>
      <c r="B12" s="43" t="s">
        <v>11</v>
      </c>
      <c r="C12" s="43" t="s">
        <v>12</v>
      </c>
      <c r="D12" s="45" t="s">
        <v>13</v>
      </c>
      <c r="E12" s="45" t="s">
        <v>14</v>
      </c>
      <c r="F12" s="46" t="s">
        <v>15</v>
      </c>
      <c r="G12" s="47"/>
      <c r="H12" s="45" t="s">
        <v>16</v>
      </c>
      <c r="I12" s="45" t="s">
        <v>17</v>
      </c>
      <c r="J12" s="45" t="s">
        <v>18</v>
      </c>
      <c r="K12" s="45" t="s">
        <v>19</v>
      </c>
      <c r="L12" s="45" t="s">
        <v>20</v>
      </c>
      <c r="M12" s="45" t="s">
        <v>21</v>
      </c>
      <c r="N12" s="48" t="s">
        <v>22</v>
      </c>
    </row>
    <row r="13" spans="1:14" ht="12.5" customHeight="1" x14ac:dyDescent="0.35">
      <c r="A13" s="42"/>
      <c r="B13" s="44"/>
      <c r="C13" s="44"/>
      <c r="D13" s="44"/>
      <c r="E13" s="44"/>
      <c r="F13" s="9" t="s">
        <v>23</v>
      </c>
      <c r="G13" s="9" t="s">
        <v>24</v>
      </c>
      <c r="H13" s="44"/>
      <c r="I13" s="44"/>
      <c r="J13" s="44"/>
      <c r="K13" s="44"/>
      <c r="L13" s="44"/>
      <c r="M13" s="44"/>
      <c r="N13" s="49"/>
    </row>
    <row r="14" spans="1:14" ht="12.75" customHeight="1" x14ac:dyDescent="0.35">
      <c r="A14" s="11" t="str">
        <f>'1'!A14</f>
        <v>TALLER DE ÉTICA</v>
      </c>
      <c r="B14" s="11"/>
      <c r="C14" s="11" t="str">
        <f>'1'!C14</f>
        <v>104A</v>
      </c>
      <c r="D14" s="11" t="str">
        <f>'1'!D14</f>
        <v>ISIC</v>
      </c>
      <c r="E14" s="11">
        <f>'1'!E14</f>
        <v>24</v>
      </c>
      <c r="F14" s="11"/>
      <c r="G14" s="11"/>
      <c r="H14" s="12"/>
      <c r="I14" s="11">
        <f>(E14-SUM(F14:G14))-K14</f>
        <v>24</v>
      </c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FUNDAMENTOS DE PROGRAMACIÓN</v>
      </c>
      <c r="B15" s="11"/>
      <c r="C15" s="11" t="str">
        <f>'1'!C15</f>
        <v>104A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 t="shared" ref="I15:I18" si="1">(E15-SUM(F15:G15))-K15</f>
        <v>25</v>
      </c>
      <c r="J15" s="12"/>
      <c r="K15" s="11">
        <v>0</v>
      </c>
      <c r="L15" s="12">
        <f t="shared" ref="L15:L18" si="2">K15/E15</f>
        <v>0</v>
      </c>
      <c r="M15" s="11"/>
      <c r="N15" s="13"/>
    </row>
    <row r="16" spans="1:14" ht="12.75" customHeight="1" x14ac:dyDescent="0.35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26</v>
      </c>
      <c r="F16" s="11"/>
      <c r="G16" s="11"/>
      <c r="H16" s="12"/>
      <c r="I16" s="11">
        <f t="shared" si="1"/>
        <v>26</v>
      </c>
      <c r="J16" s="12"/>
      <c r="K16" s="11">
        <v>0</v>
      </c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LENGUAJES DE INTERFAZ</v>
      </c>
      <c r="B17" s="11"/>
      <c r="C17" s="11" t="str">
        <f>'1'!C17</f>
        <v>504B</v>
      </c>
      <c r="D17" s="11" t="str">
        <f>'1'!D17</f>
        <v>ISIC</v>
      </c>
      <c r="E17" s="11">
        <f>'1'!E17</f>
        <v>18</v>
      </c>
      <c r="F17" s="11"/>
      <c r="G17" s="11"/>
      <c r="H17" s="12"/>
      <c r="I17" s="11">
        <f t="shared" si="1"/>
        <v>18</v>
      </c>
      <c r="J17" s="12"/>
      <c r="K17" s="11">
        <v>0</v>
      </c>
      <c r="L17" s="12">
        <f t="shared" si="2"/>
        <v>0</v>
      </c>
      <c r="M17" s="11"/>
      <c r="N17" s="13"/>
    </row>
    <row r="18" spans="1:14" ht="12.75" customHeight="1" x14ac:dyDescent="0.35">
      <c r="A18" s="22" t="str">
        <f>'1'!A18</f>
        <v>TALLER DE INVESTIGACIÓN I</v>
      </c>
      <c r="B18" s="22"/>
      <c r="C18" s="22" t="str">
        <f>'1'!C18</f>
        <v>704AM</v>
      </c>
      <c r="D18" s="22" t="str">
        <f>'1'!D18</f>
        <v>ISIC</v>
      </c>
      <c r="E18" s="22">
        <f>'1'!E18</f>
        <v>13</v>
      </c>
      <c r="F18" s="22"/>
      <c r="G18" s="22"/>
      <c r="H18" s="23"/>
      <c r="I18" s="22">
        <f t="shared" si="1"/>
        <v>13</v>
      </c>
      <c r="J18" s="23"/>
      <c r="K18" s="22">
        <v>0</v>
      </c>
      <c r="L18" s="23">
        <f t="shared" si="2"/>
        <v>0</v>
      </c>
      <c r="M18" s="22"/>
      <c r="N18" s="24"/>
    </row>
    <row r="19" spans="1:14" ht="12.75" customHeight="1" x14ac:dyDescent="0.3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2.75" customHeight="1" x14ac:dyDescent="0.35">
      <c r="A20" s="25" t="s">
        <v>26</v>
      </c>
      <c r="B20" s="26" t="s">
        <v>25</v>
      </c>
      <c r="C20" s="26" t="s">
        <v>25</v>
      </c>
      <c r="D20" s="26" t="s">
        <v>25</v>
      </c>
      <c r="E20" s="26">
        <f>SUM(E14:E19)</f>
        <v>106</v>
      </c>
      <c r="F20" s="26">
        <f>SUM(F14:F19)</f>
        <v>0</v>
      </c>
      <c r="G20" s="26">
        <f>SUM(G14:G19)</f>
        <v>0</v>
      </c>
      <c r="H20" s="27"/>
      <c r="I20" s="26">
        <f>SUM(I14:I19)</f>
        <v>106</v>
      </c>
      <c r="J20" s="27"/>
      <c r="K20" s="26">
        <f>SUM(K14:K19)</f>
        <v>0</v>
      </c>
      <c r="L20" s="27">
        <f t="shared" ref="L20" si="3">K20/E20</f>
        <v>0</v>
      </c>
      <c r="M20" s="28" t="e">
        <f>AVERAGE(M14:M19)</f>
        <v>#DIV/0!</v>
      </c>
      <c r="N20" s="29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34" t="s">
        <v>27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x14ac:dyDescent="0.35">
      <c r="A24" s="1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2.75" customHeight="1" x14ac:dyDescent="0.35">
      <c r="A25" s="1"/>
      <c r="B25" s="35" t="s">
        <v>28</v>
      </c>
      <c r="C25" s="32"/>
      <c r="D25" s="32"/>
      <c r="E25" s="1"/>
      <c r="F25" s="1"/>
      <c r="G25" s="36" t="s">
        <v>29</v>
      </c>
      <c r="H25" s="32"/>
      <c r="I25" s="32"/>
      <c r="J25" s="32"/>
      <c r="K25" s="1"/>
      <c r="L25" s="1"/>
      <c r="M25" s="1"/>
      <c r="N25" s="1"/>
    </row>
    <row r="26" spans="1:14" ht="62.25" customHeight="1" x14ac:dyDescent="0.35">
      <c r="A26" s="1"/>
      <c r="B26" s="37"/>
      <c r="C26" s="38"/>
      <c r="D26" s="38"/>
      <c r="E26" s="1"/>
      <c r="F26" s="1"/>
      <c r="G26" s="39"/>
      <c r="H26" s="38"/>
      <c r="I26" s="38"/>
      <c r="J26" s="38"/>
      <c r="K26" s="1"/>
      <c r="L26" s="1"/>
      <c r="M26" s="1"/>
      <c r="N26" s="1"/>
    </row>
    <row r="27" spans="1:14" ht="12.75" hidden="1" customHeight="1" x14ac:dyDescent="0.35">
      <c r="A27" s="40" t="s">
        <v>30</v>
      </c>
      <c r="B27" s="32"/>
      <c r="C27" s="8"/>
      <c r="D27" s="1"/>
      <c r="E27" s="40"/>
      <c r="F27" s="32"/>
      <c r="G27" s="32"/>
      <c r="H27" s="32"/>
      <c r="I27" s="1"/>
      <c r="J27" s="1"/>
      <c r="K27" s="1"/>
      <c r="L27" s="1"/>
      <c r="M27" s="1"/>
      <c r="N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45" customHeight="1" x14ac:dyDescent="0.35">
      <c r="A29" s="1"/>
      <c r="B29" s="31" t="str">
        <f>B10</f>
        <v>ANA FRANCISCA LULE RANGEL</v>
      </c>
      <c r="C29" s="32"/>
      <c r="D29" s="32"/>
      <c r="E29" s="20"/>
      <c r="F29" s="20"/>
      <c r="G29" s="33" t="str">
        <f>'1'!$G$29</f>
        <v>DIEGO DE JESÚS VELÁZQUEZ LUCHO</v>
      </c>
      <c r="H29" s="32"/>
      <c r="I29" s="32"/>
      <c r="J29" s="32"/>
      <c r="K29" s="1"/>
      <c r="L29" s="1"/>
      <c r="M29" s="1"/>
      <c r="N29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opLeftCell="A4" zoomScale="80" zoomScaleNormal="80" workbookViewId="0">
      <selection activeCell="P26" sqref="P26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6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6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2.75" customHeight="1" x14ac:dyDescent="0.35">
      <c r="A6" s="52" t="s">
        <v>3</v>
      </c>
      <c r="B6" s="32"/>
      <c r="C6" s="32"/>
      <c r="D6" s="32"/>
      <c r="E6" s="53" t="s">
        <v>32</v>
      </c>
      <c r="F6" s="38"/>
      <c r="G6" s="38"/>
      <c r="H6" s="38"/>
      <c r="I6" s="3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9" t="s">
        <v>33</v>
      </c>
      <c r="C8" s="3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50" t="s">
        <v>8</v>
      </c>
      <c r="J8" s="32"/>
      <c r="K8" s="32"/>
      <c r="L8" s="39" t="str">
        <f>'1'!L8</f>
        <v>AGOSTO - DICIEMBRE 2024</v>
      </c>
      <c r="M8" s="38"/>
      <c r="N8" s="3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9" t="str">
        <f>'1'!B10</f>
        <v>ANA FRANCISCA LULE RANGEL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1" t="s">
        <v>10</v>
      </c>
      <c r="B12" s="43" t="s">
        <v>11</v>
      </c>
      <c r="C12" s="43" t="s">
        <v>12</v>
      </c>
      <c r="D12" s="45" t="s">
        <v>13</v>
      </c>
      <c r="E12" s="45" t="s">
        <v>14</v>
      </c>
      <c r="F12" s="46" t="s">
        <v>15</v>
      </c>
      <c r="G12" s="47"/>
      <c r="H12" s="45" t="s">
        <v>16</v>
      </c>
      <c r="I12" s="45" t="s">
        <v>17</v>
      </c>
      <c r="J12" s="45" t="s">
        <v>18</v>
      </c>
      <c r="K12" s="45" t="s">
        <v>19</v>
      </c>
      <c r="L12" s="45" t="s">
        <v>20</v>
      </c>
      <c r="M12" s="45" t="s">
        <v>21</v>
      </c>
      <c r="N12" s="48" t="s">
        <v>22</v>
      </c>
    </row>
    <row r="13" spans="1:14" ht="12.75" customHeight="1" x14ac:dyDescent="0.35">
      <c r="A13" s="42"/>
      <c r="B13" s="44"/>
      <c r="C13" s="44"/>
      <c r="D13" s="44"/>
      <c r="E13" s="44"/>
      <c r="F13" s="9" t="s">
        <v>23</v>
      </c>
      <c r="G13" s="9" t="s">
        <v>24</v>
      </c>
      <c r="H13" s="44"/>
      <c r="I13" s="44"/>
      <c r="J13" s="44"/>
      <c r="K13" s="44"/>
      <c r="L13" s="44"/>
      <c r="M13" s="44"/>
      <c r="N13" s="49"/>
    </row>
    <row r="14" spans="1:14" ht="12.75" customHeight="1" x14ac:dyDescent="0.35">
      <c r="A14" s="11" t="str">
        <f>'1'!A14</f>
        <v>TALLER DE ÉTICA</v>
      </c>
      <c r="B14" s="11"/>
      <c r="C14" s="11" t="str">
        <f>'1'!C14</f>
        <v>104A</v>
      </c>
      <c r="D14" s="11" t="str">
        <f>'1'!D14</f>
        <v>ISIC</v>
      </c>
      <c r="E14" s="11">
        <f>'1'!E14</f>
        <v>24</v>
      </c>
      <c r="F14" s="11"/>
      <c r="G14" s="11"/>
      <c r="H14" s="12">
        <f>(F14+G14)/E14</f>
        <v>0</v>
      </c>
      <c r="I14" s="11">
        <f t="shared" ref="I14:I17" si="0">(E14-SUM(F14:G14))-K14</f>
        <v>24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</row>
    <row r="15" spans="1:14" ht="12.75" customHeight="1" x14ac:dyDescent="0.35">
      <c r="A15" s="11" t="str">
        <f>'1'!A15</f>
        <v>FUNDAMENTOS DE PROGRAMACIÓN</v>
      </c>
      <c r="B15" s="11"/>
      <c r="C15" s="11" t="str">
        <f>'1'!C15</f>
        <v>104A</v>
      </c>
      <c r="D15" s="11" t="str">
        <f>'1'!D15</f>
        <v>ISIC</v>
      </c>
      <c r="E15" s="11">
        <f>'1'!E15</f>
        <v>25</v>
      </c>
      <c r="F15" s="11"/>
      <c r="G15" s="11"/>
      <c r="H15" s="12">
        <f t="shared" ref="H15:H17" si="3">(F15+G15)/E15</f>
        <v>0</v>
      </c>
      <c r="I15" s="11">
        <f t="shared" si="0"/>
        <v>25</v>
      </c>
      <c r="J15" s="12">
        <f t="shared" si="1"/>
        <v>1</v>
      </c>
      <c r="K15" s="11"/>
      <c r="L15" s="12">
        <f t="shared" si="2"/>
        <v>0</v>
      </c>
      <c r="M15" s="11"/>
      <c r="N15" s="13"/>
    </row>
    <row r="16" spans="1:14" ht="12.75" customHeight="1" x14ac:dyDescent="0.35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26</v>
      </c>
      <c r="F16" s="11"/>
      <c r="G16" s="11"/>
      <c r="H16" s="12">
        <f t="shared" si="3"/>
        <v>0</v>
      </c>
      <c r="I16" s="11">
        <f t="shared" si="0"/>
        <v>26</v>
      </c>
      <c r="J16" s="12">
        <f t="shared" si="1"/>
        <v>1</v>
      </c>
      <c r="K16" s="11"/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LENGUAJES DE INTERFAZ</v>
      </c>
      <c r="B17" s="11"/>
      <c r="C17" s="11" t="str">
        <f>'1'!C17</f>
        <v>504B</v>
      </c>
      <c r="D17" s="11" t="str">
        <f>'1'!D17</f>
        <v>ISIC</v>
      </c>
      <c r="E17" s="11">
        <f>'1'!E17</f>
        <v>18</v>
      </c>
      <c r="F17" s="11"/>
      <c r="G17" s="11"/>
      <c r="H17" s="12">
        <f t="shared" si="3"/>
        <v>0</v>
      </c>
      <c r="I17" s="11">
        <f t="shared" si="0"/>
        <v>18</v>
      </c>
      <c r="J17" s="12">
        <f t="shared" si="1"/>
        <v>1</v>
      </c>
      <c r="K17" s="11"/>
      <c r="L17" s="12">
        <f t="shared" si="2"/>
        <v>0</v>
      </c>
      <c r="M17" s="11"/>
      <c r="N17" s="13"/>
    </row>
    <row r="18" spans="1:14" ht="12.75" customHeight="1" x14ac:dyDescent="0.35">
      <c r="A18" s="11" t="str">
        <f>'1'!A18</f>
        <v>TALLER DE INVESTIGACIÓN I</v>
      </c>
      <c r="B18" s="11"/>
      <c r="C18" s="11" t="str">
        <f>'1'!C18</f>
        <v>704AM</v>
      </c>
      <c r="D18" s="11" t="str">
        <f>'1'!D18</f>
        <v>ISIC</v>
      </c>
      <c r="E18" s="11">
        <f>'1'!E18</f>
        <v>13</v>
      </c>
      <c r="F18" s="11"/>
      <c r="G18" s="11"/>
      <c r="H18" s="12">
        <f t="shared" ref="H18" si="4">(F18+G18)/E18</f>
        <v>0</v>
      </c>
      <c r="I18" s="11">
        <f t="shared" ref="I18" si="5">(E18-SUM(F18:G18))-K18</f>
        <v>13</v>
      </c>
      <c r="J18" s="12">
        <f t="shared" ref="J18" si="6">I18/E18</f>
        <v>1</v>
      </c>
      <c r="K18" s="11"/>
      <c r="L18" s="12">
        <f t="shared" ref="L18" si="7">K18/E18</f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0</v>
      </c>
      <c r="G20" s="16">
        <f>SUM(G14:G19)</f>
        <v>0</v>
      </c>
      <c r="H20" s="17">
        <f>SUM(F20:G20)/E20</f>
        <v>0</v>
      </c>
      <c r="I20" s="16">
        <f>(E20-SUM(F20:G20))-K20</f>
        <v>106</v>
      </c>
      <c r="J20" s="17">
        <f>I20/E20</f>
        <v>1</v>
      </c>
      <c r="K20" s="16">
        <f>SUM(K14:K19)</f>
        <v>0</v>
      </c>
      <c r="L20" s="17">
        <f>K20/E20</f>
        <v>0</v>
      </c>
      <c r="M20" s="16" t="e">
        <f>AVERAGE(M14:M19)</f>
        <v>#DIV/0!</v>
      </c>
      <c r="N20" s="18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34" t="s">
        <v>27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5" spans="1:14" ht="12.75" customHeight="1" x14ac:dyDescent="0.35">
      <c r="A25" s="1"/>
      <c r="B25" s="35" t="s">
        <v>28</v>
      </c>
      <c r="C25" s="32"/>
      <c r="D25" s="32"/>
      <c r="E25" s="1"/>
      <c r="F25" s="1"/>
      <c r="G25" s="36" t="s">
        <v>29</v>
      </c>
      <c r="H25" s="32"/>
      <c r="I25" s="32"/>
      <c r="J25" s="32"/>
    </row>
    <row r="26" spans="1:14" ht="62.25" customHeight="1" x14ac:dyDescent="0.35">
      <c r="A26" s="1"/>
      <c r="B26" s="37"/>
      <c r="C26" s="38"/>
      <c r="D26" s="38"/>
      <c r="E26" s="1"/>
      <c r="F26" s="1"/>
      <c r="G26" s="39"/>
      <c r="H26" s="38"/>
      <c r="I26" s="38"/>
      <c r="J26" s="38"/>
    </row>
    <row r="27" spans="1:14" ht="12.75" hidden="1" customHeight="1" x14ac:dyDescent="0.35">
      <c r="A27" s="40" t="s">
        <v>30</v>
      </c>
      <c r="B27" s="32"/>
      <c r="C27" s="8"/>
      <c r="D27" s="1"/>
      <c r="E27" s="40"/>
      <c r="F27" s="32"/>
      <c r="G27" s="32"/>
      <c r="H27" s="32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31" t="str">
        <f>B10</f>
        <v>ANA FRANCISCA LULE RANGEL</v>
      </c>
      <c r="C29" s="32"/>
      <c r="D29" s="32"/>
      <c r="E29" s="20"/>
      <c r="F29" s="20"/>
      <c r="G29" s="33" t="s">
        <v>37</v>
      </c>
      <c r="H29" s="32"/>
      <c r="I29" s="32"/>
      <c r="J29" s="32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D32BB6558314B942AF68AE1A5E120" ma:contentTypeVersion="4" ma:contentTypeDescription="Create a new document." ma:contentTypeScope="" ma:versionID="c6a6a6a46e89a52acae57e7a665dfe70">
  <xsd:schema xmlns:xsd="http://www.w3.org/2001/XMLSchema" xmlns:xs="http://www.w3.org/2001/XMLSchema" xmlns:p="http://schemas.microsoft.com/office/2006/metadata/properties" xmlns:ns3="6919c180-fd3f-4d4a-95ca-e2a6d44e9d3b" targetNamespace="http://schemas.microsoft.com/office/2006/metadata/properties" ma:root="true" ma:fieldsID="33965bc0e72228b33b8ae9627fe318bb" ns3:_="">
    <xsd:import namespace="6919c180-fd3f-4d4a-95ca-e2a6d44e9d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9c180-fd3f-4d4a-95ca-e2a6d44e9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5ABDE2-575E-4AE3-99E8-4501680407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497ECC-64DF-42BD-9F19-8C31978D3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9c180-fd3f-4d4a-95ca-e2a6d44e9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FF1AE5-FD98-495D-9F65-3DE076AA89DB}">
  <ds:schemaRefs>
    <ds:schemaRef ds:uri="http://schemas.microsoft.com/office/2006/documentManagement/types"/>
    <ds:schemaRef ds:uri="http://purl.org/dc/dcmitype/"/>
    <ds:schemaRef ds:uri="6919c180-fd3f-4d4a-95ca-e2a6d44e9d3b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2024-11-23T00:07:18Z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0x010100CD7D32BB6558314B942AF68AE1A5E120</vt:lpwstr>
  </property>
</Properties>
</file>