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13_ncr:1_{9B9485D7-E744-4C10-A2F3-533634C8CDD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5" i="3" l="1"/>
  <c r="I15" i="3" s="1"/>
  <c r="D15" i="3"/>
  <c r="L15" i="3"/>
  <c r="C15" i="3"/>
  <c r="C14" i="3"/>
  <c r="A15" i="3"/>
  <c r="A14" i="3"/>
  <c r="E15" i="4"/>
  <c r="L15" i="4" s="1"/>
  <c r="E16" i="4"/>
  <c r="I16" i="4" s="1"/>
  <c r="E17" i="4"/>
  <c r="L17" i="4" s="1"/>
  <c r="E18" i="4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6" i="3"/>
  <c r="I16" i="3" s="1"/>
  <c r="E17" i="3"/>
  <c r="E18" i="3"/>
  <c r="E19" i="3"/>
  <c r="E14" i="3"/>
  <c r="C16" i="3"/>
  <c r="C17" i="3"/>
  <c r="C18" i="3"/>
  <c r="C19" i="3"/>
  <c r="A19" i="3"/>
  <c r="A16" i="3"/>
  <c r="A17" i="3"/>
  <c r="A18" i="3"/>
  <c r="G29" i="4"/>
  <c r="G30" i="3"/>
  <c r="G29" i="2"/>
  <c r="I18" i="4"/>
  <c r="D18" i="3"/>
  <c r="D17" i="3"/>
  <c r="D16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5" i="4" l="1"/>
  <c r="I17" i="4"/>
  <c r="L18" i="4"/>
  <c r="L16" i="4"/>
  <c r="L18" i="3"/>
  <c r="L16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9" i="3"/>
  <c r="L18" i="5" l="1"/>
  <c r="I18" i="5"/>
  <c r="J18" i="5" s="1"/>
  <c r="H18" i="5"/>
  <c r="I18" i="2"/>
  <c r="L18" i="2"/>
  <c r="I17" i="2"/>
  <c r="L17" i="2"/>
  <c r="L19" i="3" l="1"/>
  <c r="L17" i="3"/>
  <c r="L14" i="3"/>
  <c r="I14" i="3"/>
  <c r="N20" i="4"/>
  <c r="M20" i="4"/>
  <c r="K20" i="4"/>
  <c r="G20" i="4"/>
  <c r="F20" i="4"/>
  <c r="N21" i="3"/>
  <c r="M21" i="3"/>
  <c r="K21" i="3"/>
  <c r="G21" i="3"/>
  <c r="F21" i="3"/>
  <c r="E21" i="3"/>
  <c r="N20" i="2"/>
  <c r="M20" i="2"/>
  <c r="K20" i="2"/>
  <c r="G20" i="2"/>
  <c r="F20" i="2"/>
  <c r="N20" i="1"/>
  <c r="M20" i="1"/>
  <c r="K20" i="1"/>
  <c r="G20" i="1"/>
  <c r="F20" i="1"/>
  <c r="E20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30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9" i="1"/>
  <c r="L14" i="4" l="1"/>
  <c r="L20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E20" i="2"/>
  <c r="L20" i="2" s="1"/>
  <c r="L21" i="3"/>
  <c r="I21" i="3"/>
  <c r="I20" i="1"/>
  <c r="I20" i="5" l="1"/>
  <c r="J20" i="5" s="1"/>
  <c r="L20" i="5"/>
  <c r="I20" i="2"/>
</calcChain>
</file>

<file path=xl/sharedStrings.xml><?xml version="1.0" encoding="utf-8"?>
<sst xmlns="http://schemas.openxmlformats.org/spreadsheetml/2006/main" count="196" uniqueCount="48">
  <si>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</si>
  <si>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</si>
  <si>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</si>
  <si>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</si>
  <si>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</si>
  <si>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</si>
  <si>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</si>
  <si>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</si>
  <si>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</si>
  <si>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</si>
  <si>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</si>
  <si>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</si>
  <si>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</si>
  <si>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</si>
  <si>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</si>
  <si>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</si>
  <si>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</si>
  <si>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</si>
  <si>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</si>
  <si>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</si>
  <si>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</si>
  <si>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</si>
  <si>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</si>
  <si>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</si>
  <si>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</si>
  <si>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</si>
  <si>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</si>
  <si>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</si>
  <si>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</si>
  <si>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</si>
  <si>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</si>
  <si>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</si>
  <si>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</si>
  <si>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</si>
  <si>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</si>
  <si>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</si>
  <si>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</si>
  <si>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</si>
  <si>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</si>
  <si>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TALLER DE ÉTICA</t>
  </si>
  <si>
    <t>104A</t>
  </si>
  <si>
    <t>FUNDAMENTOS DE PROGRAMACIÓN</t>
  </si>
  <si>
    <t>LENGUAJES DE INTERFAZ</t>
  </si>
  <si>
    <t>504A</t>
  </si>
  <si>
    <t>504B</t>
  </si>
  <si>
    <t>TALLER DE INVESTIGACIÓN I</t>
  </si>
  <si>
    <t>704AM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</si>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</sst>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="80" zoomScaleNormal="80" zoomScaleSheetLayoutView="50" workbookViewId="0">
      <selection activeCell="P18" sqref="P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34" t="s">
        <v>3</v>
      </c>
      <c r="B6" s="32"/>
      <c r="C6" s="32"/>
      <c r="D6" s="32"/>
      <c r="E6" s="35" t="s">
        <v>4</v>
      </c>
      <c r="F6" s="36"/>
      <c r="G6" s="36"/>
      <c r="H6" s="36"/>
      <c r="I6" s="36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7" t="s">
        <v>35</v>
      </c>
      <c r="C8" s="36"/>
      <c r="D8" s="6" t="s">
        <v>6</v>
      </c>
      <c r="E8" s="7">
        <v>5</v>
      </c>
      <c r="F8" s="1"/>
      <c r="G8" s="4" t="s">
        <v>7</v>
      </c>
      <c r="H8" s="7">
        <v>4</v>
      </c>
      <c r="I8" s="44" t="s">
        <v>8</v>
      </c>
      <c r="J8" s="32"/>
      <c r="K8" s="32"/>
      <c r="L8" s="37" t="s">
        <v>47</v>
      </c>
      <c r="M8" s="36"/>
      <c r="N8" s="36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7" t="s">
        <v>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</row>
    <row r="13" spans="1:14" ht="12.75" customHeight="1" x14ac:dyDescent="0.35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</row>
    <row r="14" spans="1:14" ht="12.75" customHeight="1" x14ac:dyDescent="0.35">
      <c r="A14" s="10" t="s">
        <v>39</v>
      </c>
      <c r="B14" s="11" t="s">
        <v>34</v>
      </c>
      <c r="C14" s="11" t="s">
        <v>40</v>
      </c>
      <c r="D14" s="11" t="s">
        <v>36</v>
      </c>
      <c r="E14" s="11"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7" si="0">K14/E14</f>
        <v>0</v>
      </c>
      <c r="M14" s="11">
        <v>0</v>
      </c>
      <c r="N14" s="13">
        <v>0</v>
      </c>
    </row>
    <row r="15" spans="1:14" ht="12.75" customHeight="1" x14ac:dyDescent="0.35">
      <c r="A15" s="10" t="s">
        <v>41</v>
      </c>
      <c r="B15" s="11" t="s">
        <v>34</v>
      </c>
      <c r="C15" s="11" t="s">
        <v>40</v>
      </c>
      <c r="D15" s="11" t="s">
        <v>36</v>
      </c>
      <c r="E15" s="11"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>
        <v>0</v>
      </c>
      <c r="N15" s="13">
        <v>0</v>
      </c>
    </row>
    <row r="16" spans="1:14" ht="12.75" customHeight="1" x14ac:dyDescent="0.35">
      <c r="A16" s="10" t="s">
        <v>42</v>
      </c>
      <c r="B16" s="11" t="s">
        <v>34</v>
      </c>
      <c r="C16" s="11" t="s">
        <v>43</v>
      </c>
      <c r="D16" s="11" t="s">
        <v>36</v>
      </c>
      <c r="E16" s="11">
        <v>26</v>
      </c>
      <c r="F16" s="11"/>
      <c r="G16" s="11"/>
      <c r="H16" s="12"/>
      <c r="I16" s="11">
        <f t="shared" ref="I16:I18" si="1">(E16-SUM(F16:G16))-K16</f>
        <v>26</v>
      </c>
      <c r="J16" s="12"/>
      <c r="K16" s="11">
        <v>0</v>
      </c>
      <c r="L16" s="12">
        <f t="shared" si="0"/>
        <v>0</v>
      </c>
      <c r="M16" s="11">
        <v>0</v>
      </c>
      <c r="N16" s="13">
        <v>0</v>
      </c>
    </row>
    <row r="17" spans="1:14" ht="12.75" customHeight="1" x14ac:dyDescent="0.35">
      <c r="A17" s="10" t="s">
        <v>42</v>
      </c>
      <c r="B17" s="11" t="s">
        <v>34</v>
      </c>
      <c r="C17" s="11" t="s">
        <v>44</v>
      </c>
      <c r="D17" s="11" t="s">
        <v>36</v>
      </c>
      <c r="E17" s="11"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0"/>
        <v>0</v>
      </c>
      <c r="M17" s="11">
        <v>0</v>
      </c>
      <c r="N17" s="13">
        <v>0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13</v>
      </c>
      <c r="F18" s="11"/>
      <c r="G18" s="11"/>
      <c r="H18" s="12"/>
      <c r="I18" s="11">
        <f t="shared" si="1"/>
        <v>13</v>
      </c>
      <c r="J18" s="12"/>
      <c r="K18" s="11">
        <v>0</v>
      </c>
      <c r="L18" s="12">
        <f t="shared" ref="L18" si="2">K18/E18</f>
        <v>0</v>
      </c>
      <c r="M18" s="11">
        <v>0</v>
      </c>
      <c r="N18" s="13">
        <v>0</v>
      </c>
    </row>
    <row r="19" spans="1:14" ht="12.75" customHeight="1" x14ac:dyDescent="0.35">
      <c r="A19" s="14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3">K20/E20</f>
        <v>0</v>
      </c>
      <c r="M20" s="16">
        <f>AVERAGE(M14:M19)</f>
        <v>0</v>
      </c>
      <c r="N20" s="18">
        <f>AVERAGE(N14:N19)</f>
        <v>0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50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51" t="s">
        <v>28</v>
      </c>
      <c r="C25" s="32"/>
      <c r="D25" s="32"/>
      <c r="E25" s="1"/>
      <c r="F25" s="1"/>
      <c r="G25" s="33" t="s">
        <v>29</v>
      </c>
      <c r="H25" s="32"/>
      <c r="I25" s="32"/>
      <c r="J25" s="32"/>
    </row>
    <row r="26" spans="1:14" ht="62.25" customHeight="1" x14ac:dyDescent="0.35">
      <c r="A26" s="1"/>
      <c r="B26" s="52"/>
      <c r="C26" s="36"/>
      <c r="D26" s="36"/>
      <c r="E26" s="1"/>
      <c r="F26" s="1"/>
      <c r="G26" s="37"/>
      <c r="H26" s="36"/>
      <c r="I26" s="36"/>
      <c r="J26" s="36"/>
    </row>
    <row r="27" spans="1:14" ht="12.75" hidden="1" customHeight="1" x14ac:dyDescent="0.35">
      <c r="A27" s="53" t="s">
        <v>30</v>
      </c>
      <c r="B27" s="32"/>
      <c r="C27" s="8"/>
      <c r="D27" s="1"/>
      <c r="E27" s="53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8" t="str">
        <f>B10</f>
        <v>ANA FRANCISCA LULE RANGEL</v>
      </c>
      <c r="C29" s="32"/>
      <c r="D29" s="32"/>
      <c r="E29" s="20"/>
      <c r="F29" s="20"/>
      <c r="G29" s="49" t="s">
        <v>38</v>
      </c>
      <c r="H29" s="32"/>
      <c r="I29" s="32"/>
      <c r="J29" s="32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A11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34" t="s">
        <v>3</v>
      </c>
      <c r="B6" s="32"/>
      <c r="C6" s="32"/>
      <c r="D6" s="32"/>
      <c r="E6" s="35" t="s">
        <v>4</v>
      </c>
      <c r="F6" s="36"/>
      <c r="G6" s="36"/>
      <c r="H6" s="36"/>
      <c r="I6" s="36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7">
        <v>2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AGOSTO - DICIEMBRE 2024</v>
      </c>
      <c r="M8" s="36"/>
      <c r="N8" s="36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7" t="str">
        <f>'1'!B10</f>
        <v>ANA FRANCISCA LULE RANGEL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</row>
    <row r="13" spans="1:14" ht="12.75" customHeight="1" x14ac:dyDescent="0.35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</row>
    <row r="14" spans="1:14" ht="12.75" customHeight="1" x14ac:dyDescent="0.35">
      <c r="A14" s="11" t="str">
        <f>'1'!A14</f>
        <v>TALLER DE ÉTICA</v>
      </c>
      <c r="B14" s="11" t="s">
        <v>34</v>
      </c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/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 t="s">
        <v>34</v>
      </c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/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>
        <v>1</v>
      </c>
      <c r="C16" s="11" t="str">
        <f>'1'!C16</f>
        <v>504A</v>
      </c>
      <c r="D16" s="11" t="str">
        <f>'1'!D16</f>
        <v>ISIC</v>
      </c>
      <c r="E16" s="11">
        <f>'1'!E16</f>
        <v>26</v>
      </c>
      <c r="F16" s="11">
        <v>24</v>
      </c>
      <c r="G16" s="11"/>
      <c r="H16" s="12"/>
      <c r="I16" s="11">
        <f t="shared" ref="I16:I18" si="2">(E16-SUM(F16:G16))-K16</f>
        <v>2</v>
      </c>
      <c r="J16" s="12"/>
      <c r="K16" s="11">
        <v>0</v>
      </c>
      <c r="L16" s="12">
        <f t="shared" ref="L16:L18" si="3">K16/E16</f>
        <v>0</v>
      </c>
      <c r="M16" s="11">
        <v>84</v>
      </c>
      <c r="N16" s="13">
        <v>0.88</v>
      </c>
    </row>
    <row r="17" spans="1:14" ht="12.75" customHeight="1" x14ac:dyDescent="0.35">
      <c r="A17" s="11" t="str">
        <f>'1'!A17</f>
        <v>LENGUAJES DE INTERFAZ</v>
      </c>
      <c r="B17" s="11">
        <v>1</v>
      </c>
      <c r="C17" s="11" t="str">
        <f>'1'!C17</f>
        <v>504B</v>
      </c>
      <c r="D17" s="11" t="str">
        <f>'1'!D17</f>
        <v>ISIC</v>
      </c>
      <c r="E17" s="11">
        <f>'1'!E17</f>
        <v>18</v>
      </c>
      <c r="F17" s="11">
        <v>16</v>
      </c>
      <c r="G17" s="11"/>
      <c r="H17" s="12"/>
      <c r="I17" s="11">
        <f t="shared" si="2"/>
        <v>2</v>
      </c>
      <c r="J17" s="12"/>
      <c r="K17" s="11">
        <v>0</v>
      </c>
      <c r="L17" s="12">
        <f t="shared" si="3"/>
        <v>0</v>
      </c>
      <c r="M17" s="11">
        <v>77</v>
      </c>
      <c r="N17" s="13">
        <v>0.89</v>
      </c>
    </row>
    <row r="18" spans="1:14" ht="12.75" customHeight="1" x14ac:dyDescent="0.35">
      <c r="A18" s="11" t="str">
        <f>'1'!A18</f>
        <v>TALLER DE INVESTIGACIÓN I</v>
      </c>
      <c r="B18" s="11">
        <v>1</v>
      </c>
      <c r="C18" s="11" t="str">
        <f>'1'!C18</f>
        <v>704AM</v>
      </c>
      <c r="D18" s="11" t="str">
        <f>'1'!D18</f>
        <v>ISIC</v>
      </c>
      <c r="E18" s="11">
        <f>'1'!E18</f>
        <v>13</v>
      </c>
      <c r="F18" s="11">
        <v>8</v>
      </c>
      <c r="G18" s="11"/>
      <c r="H18" s="12"/>
      <c r="I18" s="11">
        <f t="shared" si="2"/>
        <v>5</v>
      </c>
      <c r="J18" s="12"/>
      <c r="K18" s="11">
        <v>0</v>
      </c>
      <c r="L18" s="12">
        <f t="shared" si="3"/>
        <v>0</v>
      </c>
      <c r="M18" s="11">
        <v>98</v>
      </c>
      <c r="N18" s="13">
        <v>0.77</v>
      </c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48</v>
      </c>
      <c r="G20" s="16">
        <f>SUM(G14:G19)</f>
        <v>0</v>
      </c>
      <c r="H20" s="17"/>
      <c r="I20" s="16">
        <f>SUM(I14:I19)</f>
        <v>9</v>
      </c>
      <c r="J20" s="17"/>
      <c r="K20" s="16">
        <f>SUM(K14:K19)</f>
        <v>0</v>
      </c>
      <c r="L20" s="17">
        <f t="shared" ref="L20" si="4">K20/E20</f>
        <v>0</v>
      </c>
      <c r="M20" s="21">
        <f>AVERAGE(M14:M19)</f>
        <v>86.333333333333329</v>
      </c>
      <c r="N20" s="18">
        <f>AVERAGE(N14:N19)</f>
        <v>0.84666666666666668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50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51" t="s">
        <v>28</v>
      </c>
      <c r="C25" s="32"/>
      <c r="D25" s="32"/>
      <c r="E25" s="1"/>
      <c r="F25" s="1"/>
      <c r="G25" s="33" t="s">
        <v>29</v>
      </c>
      <c r="H25" s="32"/>
      <c r="I25" s="32"/>
      <c r="J25" s="32"/>
    </row>
    <row r="26" spans="1:14" ht="62.25" customHeight="1" x14ac:dyDescent="0.35">
      <c r="A26" s="1"/>
      <c r="B26" s="52"/>
      <c r="C26" s="36"/>
      <c r="D26" s="36"/>
      <c r="E26" s="1"/>
      <c r="F26" s="1"/>
      <c r="G26" s="37"/>
      <c r="H26" s="36"/>
      <c r="I26" s="36"/>
      <c r="J26" s="36"/>
    </row>
    <row r="27" spans="1:14" ht="12.75" hidden="1" customHeight="1" x14ac:dyDescent="0.35">
      <c r="A27" s="53" t="s">
        <v>30</v>
      </c>
      <c r="B27" s="32"/>
      <c r="C27" s="8"/>
      <c r="D27" s="1"/>
      <c r="E27" s="53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8" t="str">
        <f>B10</f>
        <v>ANA FRANCISCA LULE RANGEL</v>
      </c>
      <c r="C29" s="32"/>
      <c r="D29" s="32"/>
      <c r="E29" s="20"/>
      <c r="F29" s="20"/>
      <c r="G29" s="49" t="str">
        <f>'1'!$G$29</f>
        <v>DIEGO DE JESÚS VELÁZQUEZ LUCHO</v>
      </c>
      <c r="H29" s="32"/>
      <c r="I29" s="32"/>
      <c r="J29" s="32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abSelected="1" topLeftCell="A7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34" t="s">
        <v>3</v>
      </c>
      <c r="B6" s="32"/>
      <c r="C6" s="32"/>
      <c r="D6" s="32"/>
      <c r="E6" s="35" t="s">
        <v>32</v>
      </c>
      <c r="F6" s="36"/>
      <c r="G6" s="36"/>
      <c r="H6" s="36"/>
      <c r="I6" s="36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7">
        <v>3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AGOSTO - DICIEMBRE 2024</v>
      </c>
      <c r="M8" s="36"/>
      <c r="N8" s="36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7" t="str">
        <f>'1'!B10</f>
        <v>ANA FRANCISCA LULE RANGEL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</row>
    <row r="13" spans="1:14" ht="12.75" customHeight="1" x14ac:dyDescent="0.35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</row>
    <row r="14" spans="1:14" ht="12.75" customHeight="1" x14ac:dyDescent="0.35">
      <c r="A14" s="11" t="str">
        <f>'1'!A14</f>
        <v>TALLER DE ÉTICA</v>
      </c>
      <c r="B14" s="11">
        <v>1</v>
      </c>
      <c r="C14" s="11" t="str">
        <f>'1'!C14</f>
        <v>104A</v>
      </c>
      <c r="D14" s="11" t="str">
        <f>'1'!D$14</f>
        <v>ISIC</v>
      </c>
      <c r="E14" s="11">
        <f>'1'!E14</f>
        <v>24</v>
      </c>
      <c r="F14" s="11">
        <v>15</v>
      </c>
      <c r="G14" s="11"/>
      <c r="H14" s="12"/>
      <c r="I14" s="11">
        <f>(E14-SUM(F14:G14))-K14</f>
        <v>9</v>
      </c>
      <c r="J14" s="12"/>
      <c r="K14" s="11">
        <v>0</v>
      </c>
      <c r="L14" s="12">
        <f t="shared" ref="L14:L19" si="0">K14/E14</f>
        <v>0</v>
      </c>
      <c r="M14" s="11">
        <v>64</v>
      </c>
      <c r="N14" s="13">
        <v>0.64</v>
      </c>
    </row>
    <row r="15" spans="1:14" ht="12.75" customHeight="1" x14ac:dyDescent="0.35">
      <c r="A15" s="11" t="str">
        <f>'1'!A14</f>
        <v>TALLER DE ÉTICA</v>
      </c>
      <c r="B15" s="11">
        <v>2</v>
      </c>
      <c r="C15" s="11" t="str">
        <f>'1'!C14</f>
        <v>104A</v>
      </c>
      <c r="D15" s="11" t="str">
        <f>'1'!D$14</f>
        <v>ISIC</v>
      </c>
      <c r="E15" s="11">
        <f>'1'!E14</f>
        <v>24</v>
      </c>
      <c r="F15" s="11">
        <v>20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83</v>
      </c>
      <c r="N15" s="13">
        <v>0.8</v>
      </c>
    </row>
    <row r="16" spans="1:14" ht="12.75" customHeight="1" x14ac:dyDescent="0.35">
      <c r="A16" s="11" t="str">
        <f>'1'!A15</f>
        <v>FUNDAMENTOS DE PROGRAMACIÓN</v>
      </c>
      <c r="B16" s="11">
        <v>1</v>
      </c>
      <c r="C16" s="11" t="str">
        <f>'1'!C15</f>
        <v>104A</v>
      </c>
      <c r="D16" s="11" t="str">
        <f>'1'!D$14</f>
        <v>ISIC</v>
      </c>
      <c r="E16" s="11">
        <f>'1'!E15</f>
        <v>25</v>
      </c>
      <c r="F16" s="11">
        <v>18</v>
      </c>
      <c r="G16" s="11"/>
      <c r="H16" s="12"/>
      <c r="I16" s="11">
        <f>(E16-SUM(F16:G16))-K16</f>
        <v>7</v>
      </c>
      <c r="J16" s="12"/>
      <c r="K16" s="11">
        <v>0</v>
      </c>
      <c r="L16" s="12">
        <f t="shared" ref="L16" si="2">K16/E16</f>
        <v>0</v>
      </c>
      <c r="M16" s="11">
        <v>65</v>
      </c>
      <c r="N16" s="13">
        <v>0.7</v>
      </c>
    </row>
    <row r="17" spans="1:14" ht="12.75" customHeight="1" x14ac:dyDescent="0.35">
      <c r="A17" s="11" t="str">
        <f>'1'!A16</f>
        <v>LENGUAJES DE INTERFAZ</v>
      </c>
      <c r="B17" s="11" t="s">
        <v>34</v>
      </c>
      <c r="C17" s="11" t="str">
        <f>'1'!C16</f>
        <v>504A</v>
      </c>
      <c r="D17" s="11" t="str">
        <f>'1'!D$15</f>
        <v>ISIC</v>
      </c>
      <c r="E17" s="11">
        <f>'1'!E16</f>
        <v>26</v>
      </c>
      <c r="F17" s="11"/>
      <c r="G17" s="11"/>
      <c r="H17" s="12"/>
      <c r="I17" s="11"/>
      <c r="J17" s="12"/>
      <c r="K17" s="11">
        <v>0</v>
      </c>
      <c r="L17" s="12">
        <f t="shared" si="0"/>
        <v>0</v>
      </c>
      <c r="M17" s="11"/>
      <c r="N17" s="13"/>
    </row>
    <row r="18" spans="1:14" ht="12.75" customHeight="1" x14ac:dyDescent="0.35">
      <c r="A18" s="11" t="str">
        <f>'1'!A17</f>
        <v>LENGUAJES DE INTERFAZ</v>
      </c>
      <c r="B18" s="11" t="s">
        <v>34</v>
      </c>
      <c r="C18" s="11" t="str">
        <f>'1'!C17</f>
        <v>504B</v>
      </c>
      <c r="D18" s="11" t="str">
        <f>'1'!D$15</f>
        <v>ISIC</v>
      </c>
      <c r="E18" s="11">
        <f>'1'!E17</f>
        <v>18</v>
      </c>
      <c r="F18" s="11"/>
      <c r="G18" s="11"/>
      <c r="H18" s="12"/>
      <c r="I18" s="11"/>
      <c r="J18" s="12"/>
      <c r="K18" s="11">
        <v>0</v>
      </c>
      <c r="L18" s="12">
        <f t="shared" ref="L18" si="3">K18/E18</f>
        <v>0</v>
      </c>
      <c r="M18" s="11"/>
      <c r="N18" s="13"/>
    </row>
    <row r="19" spans="1:14" ht="12.75" customHeight="1" x14ac:dyDescent="0.35">
      <c r="A19" s="11" t="str">
        <f>'1'!A18</f>
        <v>TALLER DE INVESTIGACIÓN I</v>
      </c>
      <c r="B19" s="11" t="s">
        <v>34</v>
      </c>
      <c r="C19" s="11" t="str">
        <f>'1'!C18</f>
        <v>704AM</v>
      </c>
      <c r="D19" s="11" t="str">
        <f>'1'!D16</f>
        <v>ISIC</v>
      </c>
      <c r="E19" s="11">
        <f>'1'!E18</f>
        <v>13</v>
      </c>
      <c r="F19" s="11"/>
      <c r="G19" s="11"/>
      <c r="H19" s="12"/>
      <c r="I19" s="11"/>
      <c r="J19" s="12"/>
      <c r="K19" s="11">
        <v>0</v>
      </c>
      <c r="L19" s="12">
        <f t="shared" si="0"/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5" t="s">
        <v>26</v>
      </c>
      <c r="B21" s="16" t="s">
        <v>25</v>
      </c>
      <c r="C21" s="16" t="s">
        <v>25</v>
      </c>
      <c r="D21" s="16" t="s">
        <v>25</v>
      </c>
      <c r="E21" s="16">
        <f>SUM(E14:E20)</f>
        <v>130</v>
      </c>
      <c r="F21" s="16">
        <f>SUM(F14:F20)</f>
        <v>53</v>
      </c>
      <c r="G21" s="16">
        <f>SUM(G14:G20)</f>
        <v>0</v>
      </c>
      <c r="H21" s="17"/>
      <c r="I21" s="16">
        <f>SUM(I14:I20)</f>
        <v>20</v>
      </c>
      <c r="J21" s="17"/>
      <c r="K21" s="16">
        <f>SUM(K14:K20)</f>
        <v>0</v>
      </c>
      <c r="L21" s="17">
        <f t="shared" ref="L21" si="4">K21/E21</f>
        <v>0</v>
      </c>
      <c r="M21" s="16">
        <f>AVERAGE(M14:M20)</f>
        <v>70.666666666666671</v>
      </c>
      <c r="N21" s="18">
        <f>AVERAGE(N14:N20)</f>
        <v>0.71333333333333326</v>
      </c>
    </row>
    <row r="22" spans="1:14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0" customHeight="1" x14ac:dyDescent="0.35">
      <c r="A23" s="50" t="s">
        <v>27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6" spans="1:14" ht="12.75" customHeight="1" x14ac:dyDescent="0.35">
      <c r="A26" s="1"/>
      <c r="B26" s="51" t="s">
        <v>28</v>
      </c>
      <c r="C26" s="32"/>
      <c r="D26" s="32"/>
      <c r="E26" s="1"/>
      <c r="F26" s="1"/>
      <c r="G26" s="33" t="s">
        <v>29</v>
      </c>
      <c r="H26" s="32"/>
      <c r="I26" s="32"/>
      <c r="J26" s="32"/>
    </row>
    <row r="27" spans="1:14" ht="62.25" customHeight="1" x14ac:dyDescent="0.35">
      <c r="A27" s="1"/>
      <c r="B27" s="52"/>
      <c r="C27" s="36"/>
      <c r="D27" s="36"/>
      <c r="E27" s="1"/>
      <c r="F27" s="1"/>
      <c r="G27" s="37"/>
      <c r="H27" s="36"/>
      <c r="I27" s="36"/>
      <c r="J27" s="36"/>
    </row>
    <row r="28" spans="1:14" ht="12.75" hidden="1" customHeight="1" x14ac:dyDescent="0.35">
      <c r="A28" s="53" t="s">
        <v>30</v>
      </c>
      <c r="B28" s="32"/>
      <c r="C28" s="8"/>
      <c r="D28" s="1"/>
      <c r="E28" s="53"/>
      <c r="F28" s="32"/>
      <c r="G28" s="32"/>
      <c r="H28" s="32"/>
      <c r="I28" s="1"/>
      <c r="J28" s="1"/>
    </row>
    <row r="29" spans="1:14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ht="45" customHeight="1" x14ac:dyDescent="0.35">
      <c r="A30" s="1"/>
      <c r="B30" s="48" t="str">
        <f>B10</f>
        <v>ANA FRANCISCA LULE RANGEL</v>
      </c>
      <c r="C30" s="32"/>
      <c r="D30" s="32"/>
      <c r="E30" s="20"/>
      <c r="F30" s="20"/>
      <c r="G30" s="49" t="str">
        <f>'1'!$G$29</f>
        <v>DIEGO DE JESÚS VELÁZQUEZ LUCHO</v>
      </c>
      <c r="H30" s="32"/>
      <c r="I30" s="32"/>
      <c r="J30" s="32"/>
    </row>
  </sheetData>
  <mergeCells count="31"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4" zoomScaleNormal="100" workbookViewId="0">
      <selection activeCell="A22" sqref="A22:N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34" t="s">
        <v>3</v>
      </c>
      <c r="B6" s="32"/>
      <c r="C6" s="32"/>
      <c r="D6" s="32"/>
      <c r="E6" s="35" t="s">
        <v>32</v>
      </c>
      <c r="F6" s="36"/>
      <c r="G6" s="36"/>
      <c r="H6" s="36"/>
      <c r="I6" s="36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7">
        <v>4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AGOSTO - DICIEMBRE 2024</v>
      </c>
      <c r="M8" s="36"/>
      <c r="N8" s="36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7" t="str">
        <f>'1'!B10</f>
        <v>ANA FRANCISCA LULE RANGEL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</row>
    <row r="13" spans="1:14" ht="12.5" customHeight="1" x14ac:dyDescent="0.35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ref="I15:I18" si="1">(E15-SUM(F15:G15))-K15</f>
        <v>25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/>
      <c r="I16" s="11">
        <f t="shared" si="1"/>
        <v>26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22" t="str">
        <f>'1'!A18</f>
        <v>TALLER DE INVESTIGACIÓN I</v>
      </c>
      <c r="B18" s="22"/>
      <c r="C18" s="22" t="str">
        <f>'1'!C18</f>
        <v>704AM</v>
      </c>
      <c r="D18" s="22" t="str">
        <f>'1'!D18</f>
        <v>ISIC</v>
      </c>
      <c r="E18" s="22">
        <f>'1'!E18</f>
        <v>13</v>
      </c>
      <c r="F18" s="22"/>
      <c r="G18" s="22"/>
      <c r="H18" s="23"/>
      <c r="I18" s="22">
        <f t="shared" si="1"/>
        <v>13</v>
      </c>
      <c r="J18" s="23"/>
      <c r="K18" s="22">
        <v>0</v>
      </c>
      <c r="L18" s="23">
        <f t="shared" si="2"/>
        <v>0</v>
      </c>
      <c r="M18" s="22"/>
      <c r="N18" s="24"/>
    </row>
    <row r="19" spans="1:14" ht="12.75" customHeight="1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2.75" customHeight="1" x14ac:dyDescent="0.35">
      <c r="A20" s="25" t="s">
        <v>26</v>
      </c>
      <c r="B20" s="26" t="s">
        <v>25</v>
      </c>
      <c r="C20" s="26" t="s">
        <v>25</v>
      </c>
      <c r="D20" s="26" t="s">
        <v>25</v>
      </c>
      <c r="E20" s="26">
        <f>SUM(E14:E19)</f>
        <v>106</v>
      </c>
      <c r="F20" s="26">
        <f>SUM(F14:F19)</f>
        <v>0</v>
      </c>
      <c r="G20" s="26">
        <f>SUM(G14:G19)</f>
        <v>0</v>
      </c>
      <c r="H20" s="27"/>
      <c r="I20" s="26">
        <f>SUM(I14:I19)</f>
        <v>106</v>
      </c>
      <c r="J20" s="27"/>
      <c r="K20" s="26">
        <f>SUM(K14:K19)</f>
        <v>0</v>
      </c>
      <c r="L20" s="27">
        <f t="shared" ref="L20" si="3">K20/E20</f>
        <v>0</v>
      </c>
      <c r="M20" s="28" t="e">
        <f>AVERAGE(M14:M19)</f>
        <v>#DIV/0!</v>
      </c>
      <c r="N20" s="29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50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51" t="s">
        <v>28</v>
      </c>
      <c r="C25" s="32"/>
      <c r="D25" s="32"/>
      <c r="E25" s="1"/>
      <c r="F25" s="1"/>
      <c r="G25" s="33" t="s">
        <v>29</v>
      </c>
      <c r="H25" s="32"/>
      <c r="I25" s="32"/>
      <c r="J25" s="32"/>
      <c r="K25" s="1"/>
      <c r="L25" s="1"/>
      <c r="M25" s="1"/>
      <c r="N25" s="1"/>
    </row>
    <row r="26" spans="1:14" ht="62.25" customHeight="1" x14ac:dyDescent="0.35">
      <c r="A26" s="1"/>
      <c r="B26" s="52"/>
      <c r="C26" s="36"/>
      <c r="D26" s="36"/>
      <c r="E26" s="1"/>
      <c r="F26" s="1"/>
      <c r="G26" s="37"/>
      <c r="H26" s="36"/>
      <c r="I26" s="36"/>
      <c r="J26" s="36"/>
      <c r="K26" s="1"/>
      <c r="L26" s="1"/>
      <c r="M26" s="1"/>
      <c r="N26" s="1"/>
    </row>
    <row r="27" spans="1:14" ht="12.75" hidden="1" customHeight="1" x14ac:dyDescent="0.35">
      <c r="A27" s="53" t="s">
        <v>30</v>
      </c>
      <c r="B27" s="32"/>
      <c r="C27" s="8"/>
      <c r="D27" s="1"/>
      <c r="E27" s="53"/>
      <c r="F27" s="32"/>
      <c r="G27" s="32"/>
      <c r="H27" s="32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48" t="str">
        <f>B10</f>
        <v>ANA FRANCISCA LULE RANGEL</v>
      </c>
      <c r="C29" s="32"/>
      <c r="D29" s="32"/>
      <c r="E29" s="20"/>
      <c r="F29" s="20"/>
      <c r="G29" s="49" t="str">
        <f>'1'!$G$29</f>
        <v>DIEGO DE JESÚS VELÁZQUEZ LUCHO</v>
      </c>
      <c r="H29" s="32"/>
      <c r="I29" s="32"/>
      <c r="J29" s="32"/>
      <c r="K29" s="1"/>
      <c r="L29" s="1"/>
      <c r="M29" s="1"/>
      <c r="N29" s="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34" t="s">
        <v>3</v>
      </c>
      <c r="B6" s="32"/>
      <c r="C6" s="32"/>
      <c r="D6" s="32"/>
      <c r="E6" s="35" t="s">
        <v>32</v>
      </c>
      <c r="F6" s="36"/>
      <c r="G6" s="36"/>
      <c r="H6" s="36"/>
      <c r="I6" s="36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7" t="s">
        <v>33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AGOSTO - DICIEMBRE 2024</v>
      </c>
      <c r="M8" s="36"/>
      <c r="N8" s="36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7" t="str">
        <f>'1'!B10</f>
        <v>ANA FRANCISCA LULE RANGEL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</row>
    <row r="13" spans="1:14" ht="12.75" customHeight="1" x14ac:dyDescent="0.35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>
        <f>(F14+G14)/E14</f>
        <v>0</v>
      </c>
      <c r="I14" s="11">
        <f t="shared" ref="I14:I17" si="0">(E14-SUM(F14:G14))-K14</f>
        <v>24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>
        <f t="shared" si="3"/>
        <v>0</v>
      </c>
      <c r="I16" s="11">
        <f t="shared" si="0"/>
        <v>26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>
        <f t="shared" si="3"/>
        <v>0</v>
      </c>
      <c r="I17" s="11">
        <f t="shared" si="0"/>
        <v>18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'1'!D18</f>
        <v>ISIC</v>
      </c>
      <c r="E18" s="11">
        <f>'1'!E18</f>
        <v>13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>
        <f>SUM(F20:G20)/E20</f>
        <v>0</v>
      </c>
      <c r="I20" s="16">
        <f>(E20-SUM(F20:G20))-K20</f>
        <v>106</v>
      </c>
      <c r="J20" s="17">
        <f>I20/E20</f>
        <v>1</v>
      </c>
      <c r="K20" s="16">
        <f>SUM(K14:K19)</f>
        <v>0</v>
      </c>
      <c r="L20" s="17">
        <f>K20/E20</f>
        <v>0</v>
      </c>
      <c r="M20" s="16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50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51" t="s">
        <v>28</v>
      </c>
      <c r="C25" s="32"/>
      <c r="D25" s="32"/>
      <c r="E25" s="1"/>
      <c r="F25" s="1"/>
      <c r="G25" s="33" t="s">
        <v>29</v>
      </c>
      <c r="H25" s="32"/>
      <c r="I25" s="32"/>
      <c r="J25" s="32"/>
    </row>
    <row r="26" spans="1:14" ht="62.25" customHeight="1" x14ac:dyDescent="0.35">
      <c r="A26" s="1"/>
      <c r="B26" s="52"/>
      <c r="C26" s="36"/>
      <c r="D26" s="36"/>
      <c r="E26" s="1"/>
      <c r="F26" s="1"/>
      <c r="G26" s="37"/>
      <c r="H26" s="36"/>
      <c r="I26" s="36"/>
      <c r="J26" s="36"/>
    </row>
    <row r="27" spans="1:14" ht="12.75" hidden="1" customHeight="1" x14ac:dyDescent="0.35">
      <c r="A27" s="53" t="s">
        <v>30</v>
      </c>
      <c r="B27" s="32"/>
      <c r="C27" s="8"/>
      <c r="D27" s="1"/>
      <c r="E27" s="53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8" t="str">
        <f>B10</f>
        <v>ANA FRANCISCA LULE RANGEL</v>
      </c>
      <c r="C29" s="32"/>
      <c r="D29" s="32"/>
      <c r="E29" s="20"/>
      <c r="F29" s="20"/>
      <c r="G29" s="49" t="s">
        <v>37</v>
      </c>
      <c r="H29" s="32"/>
      <c r="I29" s="32"/>
      <c r="J29" s="32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2024-11-26T00:01:22Z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