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PersonalTec\24242-AgoDic\RepSGI\"/>
    </mc:Choice>
  </mc:AlternateContent>
  <xr:revisionPtr revIDLastSave="0" documentId="13_ncr:1_{841282D7-F978-4C5B-96C7-B3464F5E566E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25" i="4" l="1"/>
  <c r="L25" i="4"/>
  <c r="I22" i="4" l="1"/>
  <c r="L22" i="4"/>
  <c r="A25" i="4" l="1"/>
  <c r="C25" i="4"/>
  <c r="D25" i="4"/>
  <c r="E25" i="4"/>
  <c r="A22" i="4"/>
  <c r="C22" i="4"/>
  <c r="D22" i="4"/>
  <c r="E22" i="4"/>
  <c r="E27" i="4"/>
  <c r="L27" i="4" s="1"/>
  <c r="E26" i="4"/>
  <c r="I26" i="4" s="1"/>
  <c r="E24" i="4"/>
  <c r="L24" i="4" s="1"/>
  <c r="E23" i="4"/>
  <c r="L23" i="4" s="1"/>
  <c r="E21" i="4"/>
  <c r="L21" i="4" s="1"/>
  <c r="E20" i="4"/>
  <c r="I20" i="4" s="1"/>
  <c r="D27" i="4"/>
  <c r="D26" i="4"/>
  <c r="D24" i="4"/>
  <c r="D23" i="4"/>
  <c r="D21" i="4"/>
  <c r="D20" i="4"/>
  <c r="C27" i="4"/>
  <c r="C26" i="4"/>
  <c r="C24" i="4"/>
  <c r="C23" i="4"/>
  <c r="C21" i="4"/>
  <c r="C20" i="4"/>
  <c r="A27" i="4"/>
  <c r="A26" i="4"/>
  <c r="A24" i="4"/>
  <c r="A23" i="4"/>
  <c r="A21" i="4"/>
  <c r="A20" i="4"/>
  <c r="E17" i="4"/>
  <c r="E18" i="4"/>
  <c r="I18" i="4" s="1"/>
  <c r="E19" i="4"/>
  <c r="I19" i="4" s="1"/>
  <c r="E16" i="4"/>
  <c r="I16" i="4" s="1"/>
  <c r="D17" i="4"/>
  <c r="D18" i="4"/>
  <c r="D19" i="4"/>
  <c r="D16" i="4"/>
  <c r="C17" i="4"/>
  <c r="C18" i="4"/>
  <c r="C19" i="4"/>
  <c r="C16" i="4"/>
  <c r="A19" i="4"/>
  <c r="I17" i="4"/>
  <c r="L17" i="4"/>
  <c r="E15" i="4"/>
  <c r="I15" i="4" s="1"/>
  <c r="E14" i="4"/>
  <c r="D15" i="4"/>
  <c r="D14" i="4"/>
  <c r="C15" i="4"/>
  <c r="C14" i="4"/>
  <c r="A17" i="4"/>
  <c r="A18" i="4"/>
  <c r="A16" i="4"/>
  <c r="A15" i="4"/>
  <c r="A14" i="4"/>
  <c r="E15" i="3"/>
  <c r="I15" i="3" s="1"/>
  <c r="D15" i="3"/>
  <c r="L15" i="3"/>
  <c r="C15" i="3"/>
  <c r="C14" i="3"/>
  <c r="A15" i="3"/>
  <c r="A14" i="3"/>
  <c r="E16" i="3"/>
  <c r="I16" i="3" s="1"/>
  <c r="E17" i="3"/>
  <c r="E18" i="3"/>
  <c r="E19" i="3"/>
  <c r="E14" i="3"/>
  <c r="C16" i="3"/>
  <c r="C17" i="3"/>
  <c r="C18" i="3"/>
  <c r="C19" i="3"/>
  <c r="A19" i="3"/>
  <c r="A16" i="3"/>
  <c r="A17" i="3"/>
  <c r="A18" i="3"/>
  <c r="G38" i="4"/>
  <c r="G30" i="3"/>
  <c r="G29" i="2"/>
  <c r="D18" i="3"/>
  <c r="D17" i="3"/>
  <c r="D16" i="3"/>
  <c r="D14" i="3"/>
  <c r="A15" i="2"/>
  <c r="C15" i="2"/>
  <c r="D15" i="2"/>
  <c r="E15" i="2"/>
  <c r="A16" i="2"/>
  <c r="C16" i="2"/>
  <c r="D16" i="2"/>
  <c r="E16" i="2"/>
  <c r="A17" i="2"/>
  <c r="C17" i="2"/>
  <c r="D17" i="2"/>
  <c r="E17" i="2"/>
  <c r="A18" i="2"/>
  <c r="C18" i="2"/>
  <c r="D18" i="2"/>
  <c r="E18" i="2"/>
  <c r="L18" i="1"/>
  <c r="I14" i="1"/>
  <c r="L14" i="1"/>
  <c r="I15" i="1"/>
  <c r="L15" i="1"/>
  <c r="I16" i="1"/>
  <c r="L16" i="1"/>
  <c r="I17" i="1"/>
  <c r="L17" i="1"/>
  <c r="I18" i="1"/>
  <c r="I24" i="4" l="1"/>
  <c r="L26" i="4"/>
  <c r="I23" i="4"/>
  <c r="L18" i="4"/>
  <c r="I27" i="4"/>
  <c r="I21" i="4"/>
  <c r="L16" i="4"/>
  <c r="L19" i="4"/>
  <c r="L20" i="4"/>
  <c r="L15" i="4"/>
  <c r="L18" i="3"/>
  <c r="L16" i="3"/>
  <c r="L16" i="2" l="1"/>
  <c r="I16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D19" i="3"/>
  <c r="L18" i="5" l="1"/>
  <c r="I18" i="5"/>
  <c r="J18" i="5" s="1"/>
  <c r="H18" i="5"/>
  <c r="I18" i="2"/>
  <c r="L18" i="2"/>
  <c r="I17" i="2"/>
  <c r="L17" i="2"/>
  <c r="L19" i="3" l="1"/>
  <c r="L17" i="3"/>
  <c r="L14" i="3"/>
  <c r="I14" i="3"/>
  <c r="N29" i="4"/>
  <c r="M29" i="4"/>
  <c r="K29" i="4"/>
  <c r="G29" i="4"/>
  <c r="F29" i="4"/>
  <c r="N21" i="3"/>
  <c r="M21" i="3"/>
  <c r="K21" i="3"/>
  <c r="G21" i="3"/>
  <c r="F21" i="3"/>
  <c r="E21" i="3"/>
  <c r="N20" i="2"/>
  <c r="M20" i="2"/>
  <c r="K20" i="2"/>
  <c r="G20" i="2"/>
  <c r="F20" i="2"/>
  <c r="N20" i="1"/>
  <c r="M20" i="1"/>
  <c r="K20" i="1"/>
  <c r="G20" i="1"/>
  <c r="F20" i="1"/>
  <c r="E20" i="1"/>
  <c r="N20" i="5"/>
  <c r="M20" i="5"/>
  <c r="K20" i="5"/>
  <c r="G20" i="5"/>
  <c r="F20" i="5"/>
  <c r="I17" i="5"/>
  <c r="J17" i="5" s="1"/>
  <c r="I15" i="5"/>
  <c r="J15" i="5" s="1"/>
  <c r="E14" i="5"/>
  <c r="I14" i="5" s="1"/>
  <c r="J14" i="5" s="1"/>
  <c r="D14" i="5"/>
  <c r="C14" i="5"/>
  <c r="A14" i="5"/>
  <c r="B10" i="5"/>
  <c r="B29" i="5" s="1"/>
  <c r="L8" i="5"/>
  <c r="H8" i="5"/>
  <c r="E8" i="5"/>
  <c r="I14" i="4"/>
  <c r="B10" i="4"/>
  <c r="B38" i="4" s="1"/>
  <c r="L8" i="4"/>
  <c r="H8" i="4"/>
  <c r="E8" i="4"/>
  <c r="B10" i="3"/>
  <c r="B30" i="3" s="1"/>
  <c r="L8" i="3"/>
  <c r="H8" i="3"/>
  <c r="E8" i="3"/>
  <c r="E14" i="2"/>
  <c r="L14" i="2" s="1"/>
  <c r="D14" i="2"/>
  <c r="C14" i="2"/>
  <c r="A14" i="2"/>
  <c r="B10" i="2"/>
  <c r="B29" i="2" s="1"/>
  <c r="L8" i="2"/>
  <c r="H8" i="2"/>
  <c r="E8" i="2"/>
  <c r="B29" i="1"/>
  <c r="L14" i="4" l="1"/>
  <c r="L20" i="1"/>
  <c r="L16" i="5"/>
  <c r="H16" i="5"/>
  <c r="L14" i="5"/>
  <c r="H14" i="5"/>
  <c r="L15" i="2"/>
  <c r="I16" i="5"/>
  <c r="J16" i="5" s="1"/>
  <c r="L17" i="5"/>
  <c r="H17" i="5"/>
  <c r="L15" i="5"/>
  <c r="H15" i="5"/>
  <c r="E20" i="5"/>
  <c r="H20" i="5" s="1"/>
  <c r="E29" i="4"/>
  <c r="L29" i="4" s="1"/>
  <c r="I29" i="4"/>
  <c r="E20" i="2"/>
  <c r="L20" i="2" s="1"/>
  <c r="L21" i="3"/>
  <c r="I21" i="3"/>
  <c r="I20" i="1"/>
  <c r="I20" i="5" l="1"/>
  <c r="J20" i="5" s="1"/>
  <c r="L20" i="5"/>
  <c r="I20" i="2"/>
</calcChain>
</file>

<file path=xl/sharedStrings.xml><?xml version="1.0" encoding="utf-8"?>
<sst xmlns="http://schemas.openxmlformats.org/spreadsheetml/2006/main" count="196" uniqueCount="48">
  <si>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</si>
  <si>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</si>
  <si>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</si>
  <si>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</si>
  <si>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</si>
  <si>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</si>
  <si>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</si>
  <si>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</si>
  <si>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</si>
  <si>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</si>
  <si>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</si>
  <si>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</si>
  <si>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</si>
  <si>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</si>
  <si>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</si>
  <si>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</si>
  <si>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</si>
  <si>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</si>
  <si>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</si>
  <si>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</si>
  <si>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</si>
  <si>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</si>
  <si>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</si>
  <si>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</si>
  <si>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</si>
  <si>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</si>
  <si>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</si>
  <si>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</si>
  <si>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</si>
  <si>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</si>
  <si>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</si>
  <si>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</si>
  <si>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</si>
  <si>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</si>
  <si>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</si>
  <si>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</si>
  <si>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</si>
  <si>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ISC. DIEGO DE JESÚS VELÁZQUEZ LUCHO</t>
  </si>
  <si>
    <t>DIEGO DE JESÚS VELÁZQUEZ LUCHO</t>
  </si>
  <si>
    <t>TALLER DE ÉTICA</t>
  </si>
  <si>
    <t>104A</t>
  </si>
  <si>
    <t>FUNDAMENTOS DE PROGRAMACIÓN</t>
  </si>
  <si>
    <t>LENGUAJES DE INTERFAZ</t>
  </si>
  <si>
    <t>504A</t>
  </si>
  <si>
    <t>504B</t>
  </si>
  <si>
    <t>TALLER DE INVESTIGACIÓN I</t>
  </si>
  <si>
    <t>704AM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</si>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</sst>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9" fontId="1" fillId="0" borderId="17" xfId="0" applyNumberFormat="1" applyFont="1" applyBorder="1" applyAlignment="1">
      <alignment horizontal="center" vertical="center" wrapText="1"/>
    </xf>
    <xf numFmtId="9" fontId="1" fillId="0" borderId="18" xfId="0" applyNumberFormat="1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9" fontId="1" fillId="2" borderId="21" xfId="0" applyNumberFormat="1" applyFont="1" applyFill="1" applyBorder="1" applyAlignment="1">
      <alignment horizontal="center" vertical="center"/>
    </xf>
    <xf numFmtId="0" fontId="0" fillId="0" borderId="16" xfId="0" applyBorder="1"/>
    <xf numFmtId="0" fontId="1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9" fontId="1" fillId="0" borderId="16" xfId="0" applyNumberFormat="1" applyFont="1" applyBorder="1" applyAlignment="1">
      <alignment horizontal="center" vertical="center" wrapText="1"/>
    </xf>
    <xf numFmtId="9" fontId="1" fillId="0" borderId="23" xfId="0" applyNumberFormat="1" applyFont="1" applyBorder="1" applyAlignment="1">
      <alignment horizontal="center" vertical="center" wrapText="1"/>
    </xf>
    <xf numFmtId="0" fontId="0" fillId="0" borderId="23" xfId="0" applyBorder="1"/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9" fontId="1" fillId="0" borderId="2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 wrapText="1"/>
    </xf>
    <xf numFmtId="9" fontId="1" fillId="0" borderId="2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zoomScale="80" zoomScaleNormal="80" zoomScaleSheetLayoutView="50" workbookViewId="0">
      <selection activeCell="P18" sqref="P1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6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48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48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12.75" customHeight="1" x14ac:dyDescent="0.35">
      <c r="A6" s="64" t="s">
        <v>3</v>
      </c>
      <c r="B6" s="44"/>
      <c r="C6" s="44"/>
      <c r="D6" s="44"/>
      <c r="E6" s="65" t="s">
        <v>4</v>
      </c>
      <c r="F6" s="50"/>
      <c r="G6" s="50"/>
      <c r="H6" s="50"/>
      <c r="I6" s="50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51" t="s">
        <v>35</v>
      </c>
      <c r="C8" s="50"/>
      <c r="D8" s="6" t="s">
        <v>6</v>
      </c>
      <c r="E8" s="7">
        <v>5</v>
      </c>
      <c r="F8" s="1"/>
      <c r="G8" s="4" t="s">
        <v>7</v>
      </c>
      <c r="H8" s="7">
        <v>4</v>
      </c>
      <c r="I8" s="62" t="s">
        <v>8</v>
      </c>
      <c r="J8" s="44"/>
      <c r="K8" s="44"/>
      <c r="L8" s="51" t="s">
        <v>47</v>
      </c>
      <c r="M8" s="50"/>
      <c r="N8" s="50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51" t="s">
        <v>9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53" t="s">
        <v>10</v>
      </c>
      <c r="B12" s="55" t="s">
        <v>11</v>
      </c>
      <c r="C12" s="55" t="s">
        <v>12</v>
      </c>
      <c r="D12" s="57" t="s">
        <v>13</v>
      </c>
      <c r="E12" s="57" t="s">
        <v>14</v>
      </c>
      <c r="F12" s="58" t="s">
        <v>15</v>
      </c>
      <c r="G12" s="59"/>
      <c r="H12" s="57" t="s">
        <v>16</v>
      </c>
      <c r="I12" s="57" t="s">
        <v>17</v>
      </c>
      <c r="J12" s="57" t="s">
        <v>18</v>
      </c>
      <c r="K12" s="57" t="s">
        <v>19</v>
      </c>
      <c r="L12" s="57" t="s">
        <v>20</v>
      </c>
      <c r="M12" s="57" t="s">
        <v>21</v>
      </c>
      <c r="N12" s="60" t="s">
        <v>22</v>
      </c>
    </row>
    <row r="13" spans="1:14" ht="12.75" customHeight="1" x14ac:dyDescent="0.35">
      <c r="A13" s="54"/>
      <c r="B13" s="56"/>
      <c r="C13" s="56"/>
      <c r="D13" s="56"/>
      <c r="E13" s="56"/>
      <c r="F13" s="9" t="s">
        <v>23</v>
      </c>
      <c r="G13" s="9" t="s">
        <v>24</v>
      </c>
      <c r="H13" s="56"/>
      <c r="I13" s="56"/>
      <c r="J13" s="56"/>
      <c r="K13" s="56"/>
      <c r="L13" s="56"/>
      <c r="M13" s="56"/>
      <c r="N13" s="61"/>
    </row>
    <row r="14" spans="1:14" ht="12.75" customHeight="1" x14ac:dyDescent="0.35">
      <c r="A14" s="10" t="s">
        <v>39</v>
      </c>
      <c r="B14" s="11" t="s">
        <v>34</v>
      </c>
      <c r="C14" s="11" t="s">
        <v>40</v>
      </c>
      <c r="D14" s="11" t="s">
        <v>36</v>
      </c>
      <c r="E14" s="11">
        <v>24</v>
      </c>
      <c r="F14" s="11"/>
      <c r="G14" s="11"/>
      <c r="H14" s="12"/>
      <c r="I14" s="11">
        <f>(E14-SUM(F14:G14))-K14</f>
        <v>24</v>
      </c>
      <c r="J14" s="12"/>
      <c r="K14" s="11">
        <v>0</v>
      </c>
      <c r="L14" s="12">
        <f t="shared" ref="L14:L17" si="0">K14/E14</f>
        <v>0</v>
      </c>
      <c r="M14" s="11">
        <v>0</v>
      </c>
      <c r="N14" s="13">
        <v>0</v>
      </c>
    </row>
    <row r="15" spans="1:14" ht="12.75" customHeight="1" x14ac:dyDescent="0.35">
      <c r="A15" s="10" t="s">
        <v>41</v>
      </c>
      <c r="B15" s="11" t="s">
        <v>34</v>
      </c>
      <c r="C15" s="11" t="s">
        <v>40</v>
      </c>
      <c r="D15" s="11" t="s">
        <v>36</v>
      </c>
      <c r="E15" s="11">
        <v>25</v>
      </c>
      <c r="F15" s="11"/>
      <c r="G15" s="11"/>
      <c r="H15" s="12"/>
      <c r="I15" s="11">
        <f>(E15-SUM(F15:G15))-K15</f>
        <v>25</v>
      </c>
      <c r="J15" s="12"/>
      <c r="K15" s="11">
        <v>0</v>
      </c>
      <c r="L15" s="12">
        <f t="shared" si="0"/>
        <v>0</v>
      </c>
      <c r="M15" s="11">
        <v>0</v>
      </c>
      <c r="N15" s="13">
        <v>0</v>
      </c>
    </row>
    <row r="16" spans="1:14" ht="12.75" customHeight="1" x14ac:dyDescent="0.35">
      <c r="A16" s="10" t="s">
        <v>42</v>
      </c>
      <c r="B16" s="11" t="s">
        <v>34</v>
      </c>
      <c r="C16" s="11" t="s">
        <v>43</v>
      </c>
      <c r="D16" s="11" t="s">
        <v>36</v>
      </c>
      <c r="E16" s="11">
        <v>26</v>
      </c>
      <c r="F16" s="11"/>
      <c r="G16" s="11"/>
      <c r="H16" s="12"/>
      <c r="I16" s="11">
        <f t="shared" ref="I16:I18" si="1">(E16-SUM(F16:G16))-K16</f>
        <v>26</v>
      </c>
      <c r="J16" s="12"/>
      <c r="K16" s="11">
        <v>0</v>
      </c>
      <c r="L16" s="12">
        <f t="shared" si="0"/>
        <v>0</v>
      </c>
      <c r="M16" s="11">
        <v>0</v>
      </c>
      <c r="N16" s="13">
        <v>0</v>
      </c>
    </row>
    <row r="17" spans="1:14" ht="12.75" customHeight="1" x14ac:dyDescent="0.35">
      <c r="A17" s="10" t="s">
        <v>42</v>
      </c>
      <c r="B17" s="11" t="s">
        <v>34</v>
      </c>
      <c r="C17" s="11" t="s">
        <v>44</v>
      </c>
      <c r="D17" s="11" t="s">
        <v>36</v>
      </c>
      <c r="E17" s="11">
        <v>18</v>
      </c>
      <c r="F17" s="11"/>
      <c r="G17" s="11"/>
      <c r="H17" s="12"/>
      <c r="I17" s="11">
        <f t="shared" si="1"/>
        <v>18</v>
      </c>
      <c r="J17" s="12"/>
      <c r="K17" s="11">
        <v>0</v>
      </c>
      <c r="L17" s="12">
        <f t="shared" si="0"/>
        <v>0</v>
      </c>
      <c r="M17" s="11">
        <v>0</v>
      </c>
      <c r="N17" s="13">
        <v>0</v>
      </c>
    </row>
    <row r="18" spans="1:14" ht="12.75" customHeight="1" x14ac:dyDescent="0.35">
      <c r="A18" s="10" t="s">
        <v>45</v>
      </c>
      <c r="B18" s="11" t="s">
        <v>34</v>
      </c>
      <c r="C18" s="11" t="s">
        <v>46</v>
      </c>
      <c r="D18" s="11" t="s">
        <v>36</v>
      </c>
      <c r="E18" s="11">
        <v>13</v>
      </c>
      <c r="F18" s="11"/>
      <c r="G18" s="11"/>
      <c r="H18" s="12"/>
      <c r="I18" s="11">
        <f t="shared" si="1"/>
        <v>13</v>
      </c>
      <c r="J18" s="12"/>
      <c r="K18" s="11">
        <v>0</v>
      </c>
      <c r="L18" s="12">
        <f t="shared" ref="L18" si="2">K18/E18</f>
        <v>0</v>
      </c>
      <c r="M18" s="11">
        <v>0</v>
      </c>
      <c r="N18" s="13">
        <v>0</v>
      </c>
    </row>
    <row r="19" spans="1:14" ht="12.75" customHeight="1" x14ac:dyDescent="0.35">
      <c r="A19" s="14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5" t="s">
        <v>26</v>
      </c>
      <c r="B20" s="16" t="s">
        <v>25</v>
      </c>
      <c r="C20" s="16" t="s">
        <v>25</v>
      </c>
      <c r="D20" s="16" t="s">
        <v>25</v>
      </c>
      <c r="E20" s="16">
        <f>SUM(E14:E19)</f>
        <v>106</v>
      </c>
      <c r="F20" s="16">
        <f>SUM(F14:F19)</f>
        <v>0</v>
      </c>
      <c r="G20" s="16">
        <f>SUM(G14:G19)</f>
        <v>0</v>
      </c>
      <c r="H20" s="17"/>
      <c r="I20" s="16">
        <f>SUM(I14:I19)</f>
        <v>106</v>
      </c>
      <c r="J20" s="17"/>
      <c r="K20" s="16">
        <f>SUM(K14:K19)</f>
        <v>0</v>
      </c>
      <c r="L20" s="17">
        <f t="shared" ref="L20" si="3">K20/E20</f>
        <v>0</v>
      </c>
      <c r="M20" s="16">
        <f>AVERAGE(M14:M19)</f>
        <v>0</v>
      </c>
      <c r="N20" s="18">
        <f>AVERAGE(N14:N19)</f>
        <v>0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46" t="s">
        <v>27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5" spans="1:14" ht="12.75" customHeight="1" x14ac:dyDescent="0.35">
      <c r="A25" s="1"/>
      <c r="B25" s="47" t="s">
        <v>28</v>
      </c>
      <c r="C25" s="44"/>
      <c r="D25" s="44"/>
      <c r="E25" s="1"/>
      <c r="F25" s="1"/>
      <c r="G25" s="48" t="s">
        <v>29</v>
      </c>
      <c r="H25" s="44"/>
      <c r="I25" s="44"/>
      <c r="J25" s="44"/>
    </row>
    <row r="26" spans="1:14" ht="62.25" customHeight="1" x14ac:dyDescent="0.35">
      <c r="A26" s="1"/>
      <c r="B26" s="49"/>
      <c r="C26" s="50"/>
      <c r="D26" s="50"/>
      <c r="E26" s="1"/>
      <c r="F26" s="1"/>
      <c r="G26" s="51"/>
      <c r="H26" s="50"/>
      <c r="I26" s="50"/>
      <c r="J26" s="50"/>
    </row>
    <row r="27" spans="1:14" ht="12.75" hidden="1" customHeight="1" x14ac:dyDescent="0.35">
      <c r="A27" s="52" t="s">
        <v>30</v>
      </c>
      <c r="B27" s="44"/>
      <c r="C27" s="8"/>
      <c r="D27" s="1"/>
      <c r="E27" s="52"/>
      <c r="F27" s="44"/>
      <c r="G27" s="44"/>
      <c r="H27" s="44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43" t="str">
        <f>B10</f>
        <v>ANA FRANCISCA LULE RANGEL</v>
      </c>
      <c r="C29" s="44"/>
      <c r="D29" s="44"/>
      <c r="E29" s="20"/>
      <c r="F29" s="20"/>
      <c r="G29" s="45" t="s">
        <v>38</v>
      </c>
      <c r="H29" s="44"/>
      <c r="I29" s="44"/>
      <c r="J29" s="44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topLeftCell="A11" workbookViewId="0">
      <selection activeCell="O14" sqref="O1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6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48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48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12.75" customHeight="1" x14ac:dyDescent="0.35">
      <c r="A6" s="64" t="s">
        <v>3</v>
      </c>
      <c r="B6" s="44"/>
      <c r="C6" s="44"/>
      <c r="D6" s="44"/>
      <c r="E6" s="65" t="s">
        <v>4</v>
      </c>
      <c r="F6" s="50"/>
      <c r="G6" s="50"/>
      <c r="H6" s="50"/>
      <c r="I6" s="50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51">
        <v>2</v>
      </c>
      <c r="C8" s="50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62" t="s">
        <v>8</v>
      </c>
      <c r="J8" s="44"/>
      <c r="K8" s="44"/>
      <c r="L8" s="51" t="str">
        <f>'1'!L8</f>
        <v>AGOSTO - DICIEMBRE 2024</v>
      </c>
      <c r="M8" s="50"/>
      <c r="N8" s="50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51" t="str">
        <f>'1'!B10</f>
        <v>ANA FRANCISCA LULE RANGEL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53" t="s">
        <v>10</v>
      </c>
      <c r="B12" s="55" t="s">
        <v>11</v>
      </c>
      <c r="C12" s="55" t="s">
        <v>12</v>
      </c>
      <c r="D12" s="57" t="s">
        <v>13</v>
      </c>
      <c r="E12" s="57" t="s">
        <v>14</v>
      </c>
      <c r="F12" s="58" t="s">
        <v>15</v>
      </c>
      <c r="G12" s="59"/>
      <c r="H12" s="57" t="s">
        <v>16</v>
      </c>
      <c r="I12" s="57" t="s">
        <v>17</v>
      </c>
      <c r="J12" s="57" t="s">
        <v>18</v>
      </c>
      <c r="K12" s="57" t="s">
        <v>19</v>
      </c>
      <c r="L12" s="57" t="s">
        <v>20</v>
      </c>
      <c r="M12" s="57" t="s">
        <v>21</v>
      </c>
      <c r="N12" s="60" t="s">
        <v>22</v>
      </c>
    </row>
    <row r="13" spans="1:14" ht="12.75" customHeight="1" x14ac:dyDescent="0.35">
      <c r="A13" s="54"/>
      <c r="B13" s="56"/>
      <c r="C13" s="56"/>
      <c r="D13" s="56"/>
      <c r="E13" s="56"/>
      <c r="F13" s="9" t="s">
        <v>23</v>
      </c>
      <c r="G13" s="9" t="s">
        <v>24</v>
      </c>
      <c r="H13" s="56"/>
      <c r="I13" s="56"/>
      <c r="J13" s="56"/>
      <c r="K13" s="56"/>
      <c r="L13" s="56"/>
      <c r="M13" s="56"/>
      <c r="N13" s="61"/>
    </row>
    <row r="14" spans="1:14" ht="12.75" customHeight="1" x14ac:dyDescent="0.35">
      <c r="A14" s="11" t="str">
        <f>'1'!A14</f>
        <v>TALLER DE ÉTICA</v>
      </c>
      <c r="B14" s="11" t="s">
        <v>34</v>
      </c>
      <c r="C14" s="11" t="str">
        <f>'1'!C14</f>
        <v>104A</v>
      </c>
      <c r="D14" s="11" t="str">
        <f>'1'!D14</f>
        <v>ISIC</v>
      </c>
      <c r="E14" s="11">
        <f>'1'!E14</f>
        <v>24</v>
      </c>
      <c r="F14" s="11"/>
      <c r="G14" s="11"/>
      <c r="H14" s="12"/>
      <c r="I14" s="11"/>
      <c r="J14" s="12"/>
      <c r="K14" s="11">
        <v>0</v>
      </c>
      <c r="L14" s="12">
        <f t="shared" ref="L14" si="0">K14/E14</f>
        <v>0</v>
      </c>
      <c r="M14" s="11"/>
      <c r="N14" s="13"/>
    </row>
    <row r="15" spans="1:14" ht="12.75" customHeight="1" x14ac:dyDescent="0.35">
      <c r="A15" s="11" t="str">
        <f>'1'!A15</f>
        <v>FUNDAMENTOS DE PROGRAMACIÓN</v>
      </c>
      <c r="B15" s="11" t="s">
        <v>34</v>
      </c>
      <c r="C15" s="11" t="str">
        <f>'1'!C15</f>
        <v>104A</v>
      </c>
      <c r="D15" s="11" t="str">
        <f>'1'!D15</f>
        <v>ISIC</v>
      </c>
      <c r="E15" s="11">
        <f>'1'!E15</f>
        <v>25</v>
      </c>
      <c r="F15" s="11"/>
      <c r="G15" s="11"/>
      <c r="H15" s="12"/>
      <c r="I15" s="11"/>
      <c r="J15" s="12"/>
      <c r="K15" s="11">
        <v>0</v>
      </c>
      <c r="L15" s="12">
        <f t="shared" ref="L15" si="1">K15/E15</f>
        <v>0</v>
      </c>
      <c r="M15" s="11"/>
      <c r="N15" s="13"/>
    </row>
    <row r="16" spans="1:14" ht="12.75" customHeight="1" x14ac:dyDescent="0.35">
      <c r="A16" s="11" t="str">
        <f>'1'!A16</f>
        <v>LENGUAJES DE INTERFAZ</v>
      </c>
      <c r="B16" s="11">
        <v>1</v>
      </c>
      <c r="C16" s="11" t="str">
        <f>'1'!C16</f>
        <v>504A</v>
      </c>
      <c r="D16" s="11" t="str">
        <f>'1'!D16</f>
        <v>ISIC</v>
      </c>
      <c r="E16" s="11">
        <f>'1'!E16</f>
        <v>26</v>
      </c>
      <c r="F16" s="11">
        <v>24</v>
      </c>
      <c r="G16" s="11"/>
      <c r="H16" s="12"/>
      <c r="I16" s="11">
        <f t="shared" ref="I16:I18" si="2">(E16-SUM(F16:G16))-K16</f>
        <v>2</v>
      </c>
      <c r="J16" s="12"/>
      <c r="K16" s="11">
        <v>0</v>
      </c>
      <c r="L16" s="12">
        <f t="shared" ref="L16:L18" si="3">K16/E16</f>
        <v>0</v>
      </c>
      <c r="M16" s="11">
        <v>84</v>
      </c>
      <c r="N16" s="13">
        <v>0.88</v>
      </c>
    </row>
    <row r="17" spans="1:14" ht="12.75" customHeight="1" x14ac:dyDescent="0.35">
      <c r="A17" s="11" t="str">
        <f>'1'!A17</f>
        <v>LENGUAJES DE INTERFAZ</v>
      </c>
      <c r="B17" s="11">
        <v>1</v>
      </c>
      <c r="C17" s="11" t="str">
        <f>'1'!C17</f>
        <v>504B</v>
      </c>
      <c r="D17" s="11" t="str">
        <f>'1'!D17</f>
        <v>ISIC</v>
      </c>
      <c r="E17" s="11">
        <f>'1'!E17</f>
        <v>18</v>
      </c>
      <c r="F17" s="11">
        <v>16</v>
      </c>
      <c r="G17" s="11"/>
      <c r="H17" s="12"/>
      <c r="I17" s="11">
        <f t="shared" si="2"/>
        <v>2</v>
      </c>
      <c r="J17" s="12"/>
      <c r="K17" s="11">
        <v>0</v>
      </c>
      <c r="L17" s="12">
        <f t="shared" si="3"/>
        <v>0</v>
      </c>
      <c r="M17" s="11">
        <v>77</v>
      </c>
      <c r="N17" s="13">
        <v>0.89</v>
      </c>
    </row>
    <row r="18" spans="1:14" ht="12.75" customHeight="1" x14ac:dyDescent="0.35">
      <c r="A18" s="11" t="str">
        <f>'1'!A18</f>
        <v>TALLER DE INVESTIGACIÓN I</v>
      </c>
      <c r="B18" s="11">
        <v>1</v>
      </c>
      <c r="C18" s="11" t="str">
        <f>'1'!C18</f>
        <v>704AM</v>
      </c>
      <c r="D18" s="11" t="str">
        <f>'1'!D18</f>
        <v>ISIC</v>
      </c>
      <c r="E18" s="11">
        <f>'1'!E18</f>
        <v>13</v>
      </c>
      <c r="F18" s="11">
        <v>8</v>
      </c>
      <c r="G18" s="11"/>
      <c r="H18" s="12"/>
      <c r="I18" s="11">
        <f t="shared" si="2"/>
        <v>5</v>
      </c>
      <c r="J18" s="12"/>
      <c r="K18" s="11">
        <v>0</v>
      </c>
      <c r="L18" s="12">
        <f t="shared" si="3"/>
        <v>0</v>
      </c>
      <c r="M18" s="11">
        <v>98</v>
      </c>
      <c r="N18" s="13">
        <v>0.77</v>
      </c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5" t="s">
        <v>26</v>
      </c>
      <c r="B20" s="16" t="s">
        <v>25</v>
      </c>
      <c r="C20" s="16" t="s">
        <v>25</v>
      </c>
      <c r="D20" s="16" t="s">
        <v>25</v>
      </c>
      <c r="E20" s="16">
        <f>SUM(E14:E19)</f>
        <v>106</v>
      </c>
      <c r="F20" s="16">
        <f>SUM(F14:F19)</f>
        <v>48</v>
      </c>
      <c r="G20" s="16">
        <f>SUM(G14:G19)</f>
        <v>0</v>
      </c>
      <c r="H20" s="17"/>
      <c r="I20" s="16">
        <f>SUM(I14:I19)</f>
        <v>9</v>
      </c>
      <c r="J20" s="17"/>
      <c r="K20" s="16">
        <f>SUM(K14:K19)</f>
        <v>0</v>
      </c>
      <c r="L20" s="17">
        <f t="shared" ref="L20" si="4">K20/E20</f>
        <v>0</v>
      </c>
      <c r="M20" s="21">
        <f>AVERAGE(M14:M19)</f>
        <v>86.333333333333329</v>
      </c>
      <c r="N20" s="18">
        <f>AVERAGE(N14:N19)</f>
        <v>0.84666666666666668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46" t="s">
        <v>27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5" spans="1:14" ht="12.75" customHeight="1" x14ac:dyDescent="0.35">
      <c r="A25" s="1"/>
      <c r="B25" s="47" t="s">
        <v>28</v>
      </c>
      <c r="C25" s="44"/>
      <c r="D25" s="44"/>
      <c r="E25" s="1"/>
      <c r="F25" s="1"/>
      <c r="G25" s="48" t="s">
        <v>29</v>
      </c>
      <c r="H25" s="44"/>
      <c r="I25" s="44"/>
      <c r="J25" s="44"/>
    </row>
    <row r="26" spans="1:14" ht="62.25" customHeight="1" x14ac:dyDescent="0.35">
      <c r="A26" s="1"/>
      <c r="B26" s="49"/>
      <c r="C26" s="50"/>
      <c r="D26" s="50"/>
      <c r="E26" s="1"/>
      <c r="F26" s="1"/>
      <c r="G26" s="51"/>
      <c r="H26" s="50"/>
      <c r="I26" s="50"/>
      <c r="J26" s="50"/>
    </row>
    <row r="27" spans="1:14" ht="12.75" hidden="1" customHeight="1" x14ac:dyDescent="0.35">
      <c r="A27" s="52" t="s">
        <v>30</v>
      </c>
      <c r="B27" s="44"/>
      <c r="C27" s="8"/>
      <c r="D27" s="1"/>
      <c r="E27" s="52"/>
      <c r="F27" s="44"/>
      <c r="G27" s="44"/>
      <c r="H27" s="44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43" t="str">
        <f>B10</f>
        <v>ANA FRANCISCA LULE RANGEL</v>
      </c>
      <c r="C29" s="44"/>
      <c r="D29" s="44"/>
      <c r="E29" s="20"/>
      <c r="F29" s="20"/>
      <c r="G29" s="45" t="str">
        <f>'1'!$G$29</f>
        <v>DIEGO DE JESÚS VELÁZQUEZ LUCHO</v>
      </c>
      <c r="H29" s="44"/>
      <c r="I29" s="44"/>
      <c r="J29" s="44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topLeftCell="A7" workbookViewId="0">
      <selection activeCell="O14" sqref="O1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6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48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48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12.75" customHeight="1" x14ac:dyDescent="0.35">
      <c r="A6" s="64" t="s">
        <v>3</v>
      </c>
      <c r="B6" s="44"/>
      <c r="C6" s="44"/>
      <c r="D6" s="44"/>
      <c r="E6" s="65" t="s">
        <v>32</v>
      </c>
      <c r="F6" s="50"/>
      <c r="G6" s="50"/>
      <c r="H6" s="50"/>
      <c r="I6" s="50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51">
        <v>3</v>
      </c>
      <c r="C8" s="50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62" t="s">
        <v>8</v>
      </c>
      <c r="J8" s="44"/>
      <c r="K8" s="44"/>
      <c r="L8" s="51" t="str">
        <f>'1'!L8</f>
        <v>AGOSTO - DICIEMBRE 2024</v>
      </c>
      <c r="M8" s="50"/>
      <c r="N8" s="50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51" t="str">
        <f>'1'!B10</f>
        <v>ANA FRANCISCA LULE RANGEL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53" t="s">
        <v>10</v>
      </c>
      <c r="B12" s="55" t="s">
        <v>11</v>
      </c>
      <c r="C12" s="55" t="s">
        <v>12</v>
      </c>
      <c r="D12" s="57" t="s">
        <v>13</v>
      </c>
      <c r="E12" s="57" t="s">
        <v>14</v>
      </c>
      <c r="F12" s="58" t="s">
        <v>15</v>
      </c>
      <c r="G12" s="59"/>
      <c r="H12" s="57" t="s">
        <v>16</v>
      </c>
      <c r="I12" s="57" t="s">
        <v>17</v>
      </c>
      <c r="J12" s="57" t="s">
        <v>18</v>
      </c>
      <c r="K12" s="57" t="s">
        <v>19</v>
      </c>
      <c r="L12" s="57" t="s">
        <v>20</v>
      </c>
      <c r="M12" s="57" t="s">
        <v>21</v>
      </c>
      <c r="N12" s="60" t="s">
        <v>22</v>
      </c>
    </row>
    <row r="13" spans="1:14" ht="12.75" customHeight="1" x14ac:dyDescent="0.35">
      <c r="A13" s="54"/>
      <c r="B13" s="56"/>
      <c r="C13" s="56"/>
      <c r="D13" s="56"/>
      <c r="E13" s="56"/>
      <c r="F13" s="9" t="s">
        <v>23</v>
      </c>
      <c r="G13" s="9" t="s">
        <v>24</v>
      </c>
      <c r="H13" s="56"/>
      <c r="I13" s="56"/>
      <c r="J13" s="56"/>
      <c r="K13" s="56"/>
      <c r="L13" s="56"/>
      <c r="M13" s="56"/>
      <c r="N13" s="61"/>
    </row>
    <row r="14" spans="1:14" ht="12.75" customHeight="1" x14ac:dyDescent="0.35">
      <c r="A14" s="11" t="str">
        <f>'1'!A14</f>
        <v>TALLER DE ÉTICA</v>
      </c>
      <c r="B14" s="11">
        <v>1</v>
      </c>
      <c r="C14" s="11" t="str">
        <f>'1'!C14</f>
        <v>104A</v>
      </c>
      <c r="D14" s="11" t="str">
        <f>'1'!D$14</f>
        <v>ISIC</v>
      </c>
      <c r="E14" s="11">
        <f>'1'!E14</f>
        <v>24</v>
      </c>
      <c r="F14" s="11">
        <v>15</v>
      </c>
      <c r="G14" s="11"/>
      <c r="H14" s="12"/>
      <c r="I14" s="11">
        <f>(E14-SUM(F14:G14))-K14</f>
        <v>9</v>
      </c>
      <c r="J14" s="12"/>
      <c r="K14" s="11">
        <v>0</v>
      </c>
      <c r="L14" s="12">
        <f t="shared" ref="L14:L19" si="0">K14/E14</f>
        <v>0</v>
      </c>
      <c r="M14" s="11">
        <v>64</v>
      </c>
      <c r="N14" s="13">
        <v>0.64</v>
      </c>
    </row>
    <row r="15" spans="1:14" ht="12.75" customHeight="1" x14ac:dyDescent="0.35">
      <c r="A15" s="11" t="str">
        <f>'1'!A14</f>
        <v>TALLER DE ÉTICA</v>
      </c>
      <c r="B15" s="11">
        <v>2</v>
      </c>
      <c r="C15" s="11" t="str">
        <f>'1'!C14</f>
        <v>104A</v>
      </c>
      <c r="D15" s="11" t="str">
        <f>'1'!D$14</f>
        <v>ISIC</v>
      </c>
      <c r="E15" s="11">
        <f>'1'!E14</f>
        <v>24</v>
      </c>
      <c r="F15" s="11">
        <v>20</v>
      </c>
      <c r="G15" s="11"/>
      <c r="H15" s="12"/>
      <c r="I15" s="11">
        <f>(E15-SUM(F15:G15))-K15</f>
        <v>4</v>
      </c>
      <c r="J15" s="12"/>
      <c r="K15" s="11">
        <v>0</v>
      </c>
      <c r="L15" s="12">
        <f t="shared" ref="L15" si="1">K15/E15</f>
        <v>0</v>
      </c>
      <c r="M15" s="11">
        <v>83</v>
      </c>
      <c r="N15" s="13">
        <v>0.8</v>
      </c>
    </row>
    <row r="16" spans="1:14" ht="12.75" customHeight="1" x14ac:dyDescent="0.35">
      <c r="A16" s="11" t="str">
        <f>'1'!A15</f>
        <v>FUNDAMENTOS DE PROGRAMACIÓN</v>
      </c>
      <c r="B16" s="11">
        <v>1</v>
      </c>
      <c r="C16" s="11" t="str">
        <f>'1'!C15</f>
        <v>104A</v>
      </c>
      <c r="D16" s="11" t="str">
        <f>'1'!D$14</f>
        <v>ISIC</v>
      </c>
      <c r="E16" s="11">
        <f>'1'!E15</f>
        <v>25</v>
      </c>
      <c r="F16" s="11">
        <v>18</v>
      </c>
      <c r="G16" s="11"/>
      <c r="H16" s="12"/>
      <c r="I16" s="11">
        <f>(E16-SUM(F16:G16))-K16</f>
        <v>7</v>
      </c>
      <c r="J16" s="12"/>
      <c r="K16" s="11">
        <v>0</v>
      </c>
      <c r="L16" s="12">
        <f t="shared" ref="L16" si="2">K16/E16</f>
        <v>0</v>
      </c>
      <c r="M16" s="11">
        <v>65</v>
      </c>
      <c r="N16" s="13">
        <v>0.7</v>
      </c>
    </row>
    <row r="17" spans="1:14" ht="12.75" customHeight="1" x14ac:dyDescent="0.35">
      <c r="A17" s="11" t="str">
        <f>'1'!A16</f>
        <v>LENGUAJES DE INTERFAZ</v>
      </c>
      <c r="B17" s="11" t="s">
        <v>34</v>
      </c>
      <c r="C17" s="11" t="str">
        <f>'1'!C16</f>
        <v>504A</v>
      </c>
      <c r="D17" s="11" t="str">
        <f>'1'!D$15</f>
        <v>ISIC</v>
      </c>
      <c r="E17" s="11">
        <f>'1'!E16</f>
        <v>26</v>
      </c>
      <c r="F17" s="11"/>
      <c r="G17" s="11"/>
      <c r="H17" s="12"/>
      <c r="I17" s="11"/>
      <c r="J17" s="12"/>
      <c r="K17" s="11">
        <v>0</v>
      </c>
      <c r="L17" s="12">
        <f t="shared" si="0"/>
        <v>0</v>
      </c>
      <c r="M17" s="11"/>
      <c r="N17" s="13"/>
    </row>
    <row r="18" spans="1:14" ht="12.75" customHeight="1" x14ac:dyDescent="0.35">
      <c r="A18" s="11" t="str">
        <f>'1'!A17</f>
        <v>LENGUAJES DE INTERFAZ</v>
      </c>
      <c r="B18" s="11" t="s">
        <v>34</v>
      </c>
      <c r="C18" s="11" t="str">
        <f>'1'!C17</f>
        <v>504B</v>
      </c>
      <c r="D18" s="11" t="str">
        <f>'1'!D$15</f>
        <v>ISIC</v>
      </c>
      <c r="E18" s="11">
        <f>'1'!E17</f>
        <v>18</v>
      </c>
      <c r="F18" s="11"/>
      <c r="G18" s="11"/>
      <c r="H18" s="12"/>
      <c r="I18" s="11"/>
      <c r="J18" s="12"/>
      <c r="K18" s="11">
        <v>0</v>
      </c>
      <c r="L18" s="12">
        <f t="shared" ref="L18" si="3">K18/E18</f>
        <v>0</v>
      </c>
      <c r="M18" s="11"/>
      <c r="N18" s="13"/>
    </row>
    <row r="19" spans="1:14" ht="12.75" customHeight="1" x14ac:dyDescent="0.35">
      <c r="A19" s="11" t="str">
        <f>'1'!A18</f>
        <v>TALLER DE INVESTIGACIÓN I</v>
      </c>
      <c r="B19" s="11" t="s">
        <v>34</v>
      </c>
      <c r="C19" s="11" t="str">
        <f>'1'!C18</f>
        <v>704AM</v>
      </c>
      <c r="D19" s="11" t="str">
        <f>'1'!D16</f>
        <v>ISIC</v>
      </c>
      <c r="E19" s="11">
        <f>'1'!E18</f>
        <v>13</v>
      </c>
      <c r="F19" s="11"/>
      <c r="G19" s="11"/>
      <c r="H19" s="12"/>
      <c r="I19" s="11"/>
      <c r="J19" s="12"/>
      <c r="K19" s="11">
        <v>0</v>
      </c>
      <c r="L19" s="12">
        <f t="shared" si="0"/>
        <v>0</v>
      </c>
      <c r="M19" s="11"/>
      <c r="N19" s="13"/>
    </row>
    <row r="20" spans="1:14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35">
      <c r="A21" s="15" t="s">
        <v>26</v>
      </c>
      <c r="B21" s="16" t="s">
        <v>25</v>
      </c>
      <c r="C21" s="16" t="s">
        <v>25</v>
      </c>
      <c r="D21" s="16" t="s">
        <v>25</v>
      </c>
      <c r="E21" s="16">
        <f>SUM(E14:E20)</f>
        <v>130</v>
      </c>
      <c r="F21" s="16">
        <f>SUM(F14:F20)</f>
        <v>53</v>
      </c>
      <c r="G21" s="16">
        <f>SUM(G14:G20)</f>
        <v>0</v>
      </c>
      <c r="H21" s="17"/>
      <c r="I21" s="16">
        <f>SUM(I14:I20)</f>
        <v>20</v>
      </c>
      <c r="J21" s="17"/>
      <c r="K21" s="16">
        <f>SUM(K14:K20)</f>
        <v>0</v>
      </c>
      <c r="L21" s="17">
        <f t="shared" ref="L21" si="4">K21/E21</f>
        <v>0</v>
      </c>
      <c r="M21" s="16">
        <f>AVERAGE(M14:M20)</f>
        <v>70.666666666666671</v>
      </c>
      <c r="N21" s="18">
        <f>AVERAGE(N14:N20)</f>
        <v>0.71333333333333326</v>
      </c>
    </row>
    <row r="22" spans="1:14" ht="12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20" customHeight="1" x14ac:dyDescent="0.35">
      <c r="A23" s="46" t="s">
        <v>27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6" spans="1:14" ht="12.75" customHeight="1" x14ac:dyDescent="0.35">
      <c r="A26" s="1"/>
      <c r="B26" s="47" t="s">
        <v>28</v>
      </c>
      <c r="C26" s="44"/>
      <c r="D26" s="44"/>
      <c r="E26" s="1"/>
      <c r="F26" s="1"/>
      <c r="G26" s="48" t="s">
        <v>29</v>
      </c>
      <c r="H26" s="44"/>
      <c r="I26" s="44"/>
      <c r="J26" s="44"/>
    </row>
    <row r="27" spans="1:14" ht="62.25" customHeight="1" x14ac:dyDescent="0.35">
      <c r="A27" s="1"/>
      <c r="B27" s="49"/>
      <c r="C27" s="50"/>
      <c r="D27" s="50"/>
      <c r="E27" s="1"/>
      <c r="F27" s="1"/>
      <c r="G27" s="51"/>
      <c r="H27" s="50"/>
      <c r="I27" s="50"/>
      <c r="J27" s="50"/>
    </row>
    <row r="28" spans="1:14" ht="12.75" hidden="1" customHeight="1" x14ac:dyDescent="0.35">
      <c r="A28" s="52" t="s">
        <v>30</v>
      </c>
      <c r="B28" s="44"/>
      <c r="C28" s="8"/>
      <c r="D28" s="1"/>
      <c r="E28" s="52"/>
      <c r="F28" s="44"/>
      <c r="G28" s="44"/>
      <c r="H28" s="44"/>
      <c r="I28" s="1"/>
      <c r="J28" s="1"/>
    </row>
    <row r="29" spans="1:14" ht="12.75" hidden="1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4" ht="45" customHeight="1" x14ac:dyDescent="0.35">
      <c r="A30" s="1"/>
      <c r="B30" s="43" t="str">
        <f>B10</f>
        <v>ANA FRANCISCA LULE RANGEL</v>
      </c>
      <c r="C30" s="44"/>
      <c r="D30" s="44"/>
      <c r="E30" s="20"/>
      <c r="F30" s="20"/>
      <c r="G30" s="45" t="str">
        <f>'1'!$G$29</f>
        <v>DIEGO DE JESÚS VELÁZQUEZ LUCHO</v>
      </c>
      <c r="H30" s="44"/>
      <c r="I30" s="44"/>
      <c r="J30" s="44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0:D30"/>
    <mergeCell ref="G30:J30"/>
    <mergeCell ref="A23:N23"/>
    <mergeCell ref="B26:D26"/>
    <mergeCell ref="G26:J26"/>
    <mergeCell ref="B27:D27"/>
    <mergeCell ref="G27:J27"/>
    <mergeCell ref="A28:B28"/>
    <mergeCell ref="E28:H28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8"/>
  <sheetViews>
    <sheetView topLeftCell="A7" zoomScaleNormal="100" workbookViewId="0">
      <pane xSplit="2" ySplit="7" topLeftCell="D14" activePane="bottomRight" state="frozen"/>
      <selection activeCell="A7" sqref="A7"/>
      <selection pane="topRight" activeCell="C7" sqref="C7"/>
      <selection pane="bottomLeft" activeCell="A14" sqref="A14"/>
      <selection pane="bottomRight" activeCell="O11" sqref="O11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6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48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48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12.75" customHeight="1" x14ac:dyDescent="0.35">
      <c r="A6" s="64" t="s">
        <v>3</v>
      </c>
      <c r="B6" s="44"/>
      <c r="C6" s="44"/>
      <c r="D6" s="44"/>
      <c r="E6" s="65" t="s">
        <v>32</v>
      </c>
      <c r="F6" s="50"/>
      <c r="G6" s="50"/>
      <c r="H6" s="50"/>
      <c r="I6" s="50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51">
        <v>4</v>
      </c>
      <c r="C8" s="50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62" t="s">
        <v>8</v>
      </c>
      <c r="J8" s="44"/>
      <c r="K8" s="44"/>
      <c r="L8" s="51" t="str">
        <f>'1'!L8</f>
        <v>AGOSTO - DICIEMBRE 2024</v>
      </c>
      <c r="M8" s="50"/>
      <c r="N8" s="50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51" t="str">
        <f>'1'!B10</f>
        <v>ANA FRANCISCA LULE RANGEL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53" t="s">
        <v>10</v>
      </c>
      <c r="B12" s="55" t="s">
        <v>11</v>
      </c>
      <c r="C12" s="55" t="s">
        <v>12</v>
      </c>
      <c r="D12" s="57" t="s">
        <v>13</v>
      </c>
      <c r="E12" s="57" t="s">
        <v>14</v>
      </c>
      <c r="F12" s="58" t="s">
        <v>15</v>
      </c>
      <c r="G12" s="59"/>
      <c r="H12" s="57" t="s">
        <v>16</v>
      </c>
      <c r="I12" s="57" t="s">
        <v>17</v>
      </c>
      <c r="J12" s="57" t="s">
        <v>18</v>
      </c>
      <c r="K12" s="57" t="s">
        <v>19</v>
      </c>
      <c r="L12" s="57" t="s">
        <v>20</v>
      </c>
      <c r="M12" s="57" t="s">
        <v>21</v>
      </c>
      <c r="N12" s="60" t="s">
        <v>22</v>
      </c>
    </row>
    <row r="13" spans="1:14" ht="12.5" customHeight="1" x14ac:dyDescent="0.35">
      <c r="A13" s="54"/>
      <c r="B13" s="56"/>
      <c r="C13" s="56"/>
      <c r="D13" s="56"/>
      <c r="E13" s="56"/>
      <c r="F13" s="9" t="s">
        <v>23</v>
      </c>
      <c r="G13" s="9" t="s">
        <v>24</v>
      </c>
      <c r="H13" s="56"/>
      <c r="I13" s="56"/>
      <c r="J13" s="56"/>
      <c r="K13" s="56"/>
      <c r="L13" s="56"/>
      <c r="M13" s="56"/>
      <c r="N13" s="61"/>
    </row>
    <row r="14" spans="1:14" ht="12.75" customHeight="1" x14ac:dyDescent="0.35">
      <c r="A14" s="11" t="str">
        <f>'1'!A$14</f>
        <v>TALLER DE ÉTICA</v>
      </c>
      <c r="B14" s="11">
        <v>3</v>
      </c>
      <c r="C14" s="11" t="str">
        <f>'1'!C$14</f>
        <v>104A</v>
      </c>
      <c r="D14" s="11" t="str">
        <f>'1'!D$14</f>
        <v>ISIC</v>
      </c>
      <c r="E14" s="11">
        <f>'1'!E$14</f>
        <v>24</v>
      </c>
      <c r="F14" s="11">
        <v>21</v>
      </c>
      <c r="G14" s="11"/>
      <c r="H14" s="12"/>
      <c r="I14" s="11">
        <f>(E14-SUM(F14:G14))-K14</f>
        <v>3</v>
      </c>
      <c r="J14" s="12"/>
      <c r="K14" s="11">
        <v>0</v>
      </c>
      <c r="L14" s="12">
        <f t="shared" ref="L14" si="0">K14/E14</f>
        <v>0</v>
      </c>
      <c r="M14" s="11">
        <v>84</v>
      </c>
      <c r="N14" s="13">
        <v>0.88</v>
      </c>
    </row>
    <row r="15" spans="1:14" ht="12.75" customHeight="1" x14ac:dyDescent="0.35">
      <c r="A15" s="11" t="str">
        <f>'1'!A$14</f>
        <v>TALLER DE ÉTICA</v>
      </c>
      <c r="B15" s="11">
        <v>4</v>
      </c>
      <c r="C15" s="11" t="str">
        <f>'1'!C$14</f>
        <v>104A</v>
      </c>
      <c r="D15" s="11" t="str">
        <f>'1'!D$14</f>
        <v>ISIC</v>
      </c>
      <c r="E15" s="11">
        <f>'1'!E$14</f>
        <v>24</v>
      </c>
      <c r="F15" s="11">
        <v>21</v>
      </c>
      <c r="G15" s="11"/>
      <c r="H15" s="12"/>
      <c r="I15" s="11">
        <f t="shared" ref="I15:I27" si="1">(E15-SUM(F15:G15))-K15</f>
        <v>3</v>
      </c>
      <c r="J15" s="12"/>
      <c r="K15" s="11">
        <v>0</v>
      </c>
      <c r="L15" s="12">
        <f t="shared" ref="L15:L27" si="2">K15/E15</f>
        <v>0</v>
      </c>
      <c r="M15" s="11">
        <v>86</v>
      </c>
      <c r="N15" s="13">
        <v>0.88</v>
      </c>
    </row>
    <row r="16" spans="1:14" ht="12.75" customHeight="1" x14ac:dyDescent="0.35">
      <c r="A16" s="11" t="str">
        <f>'1'!A$15</f>
        <v>FUNDAMENTOS DE PROGRAMACIÓN</v>
      </c>
      <c r="B16" s="11">
        <v>2</v>
      </c>
      <c r="C16" s="11" t="str">
        <f>'1'!C$15</f>
        <v>104A</v>
      </c>
      <c r="D16" s="11" t="str">
        <f>'1'!D$15</f>
        <v>ISIC</v>
      </c>
      <c r="E16" s="11">
        <f>'1'!E$15</f>
        <v>25</v>
      </c>
      <c r="F16" s="11">
        <v>19</v>
      </c>
      <c r="G16" s="11"/>
      <c r="H16" s="12"/>
      <c r="I16" s="11">
        <f t="shared" si="1"/>
        <v>6</v>
      </c>
      <c r="J16" s="12"/>
      <c r="K16" s="11">
        <v>0</v>
      </c>
      <c r="L16" s="12">
        <f t="shared" si="2"/>
        <v>0</v>
      </c>
      <c r="M16" s="11">
        <v>66</v>
      </c>
      <c r="N16" s="13">
        <v>0.7</v>
      </c>
    </row>
    <row r="17" spans="1:14" ht="12.75" customHeight="1" x14ac:dyDescent="0.35">
      <c r="A17" s="11" t="str">
        <f>'1'!A$15</f>
        <v>FUNDAMENTOS DE PROGRAMACIÓN</v>
      </c>
      <c r="B17" s="11">
        <v>3</v>
      </c>
      <c r="C17" s="11" t="str">
        <f>'1'!C$15</f>
        <v>104A</v>
      </c>
      <c r="D17" s="11" t="str">
        <f>'1'!D$15</f>
        <v>ISIC</v>
      </c>
      <c r="E17" s="11">
        <f>'1'!E$15</f>
        <v>25</v>
      </c>
      <c r="F17" s="11">
        <v>14</v>
      </c>
      <c r="G17" s="11"/>
      <c r="H17" s="12"/>
      <c r="I17" s="11">
        <f t="shared" si="1"/>
        <v>11</v>
      </c>
      <c r="J17" s="12"/>
      <c r="K17" s="11">
        <v>0</v>
      </c>
      <c r="L17" s="12">
        <f t="shared" si="2"/>
        <v>0</v>
      </c>
      <c r="M17" s="11">
        <v>48</v>
      </c>
      <c r="N17" s="13">
        <v>0.52</v>
      </c>
    </row>
    <row r="18" spans="1:14" ht="12.75" customHeight="1" x14ac:dyDescent="0.35">
      <c r="A18" s="11" t="str">
        <f>'1'!A$15</f>
        <v>FUNDAMENTOS DE PROGRAMACIÓN</v>
      </c>
      <c r="B18" s="11">
        <v>4</v>
      </c>
      <c r="C18" s="11" t="str">
        <f>'1'!C$15</f>
        <v>104A</v>
      </c>
      <c r="D18" s="11" t="str">
        <f>'1'!D$15</f>
        <v>ISIC</v>
      </c>
      <c r="E18" s="11">
        <f>'1'!E$15</f>
        <v>25</v>
      </c>
      <c r="F18" s="11">
        <v>14</v>
      </c>
      <c r="G18" s="11"/>
      <c r="H18" s="12"/>
      <c r="I18" s="11">
        <f t="shared" si="1"/>
        <v>11</v>
      </c>
      <c r="J18" s="12"/>
      <c r="K18" s="11">
        <v>0</v>
      </c>
      <c r="L18" s="12">
        <f t="shared" si="2"/>
        <v>0</v>
      </c>
      <c r="M18" s="11">
        <v>46</v>
      </c>
      <c r="N18" s="13">
        <v>0.48</v>
      </c>
    </row>
    <row r="19" spans="1:14" ht="12.75" customHeight="1" x14ac:dyDescent="0.35">
      <c r="A19" s="11" t="str">
        <f>'1'!A$15</f>
        <v>FUNDAMENTOS DE PROGRAMACIÓN</v>
      </c>
      <c r="B19" s="11">
        <v>5</v>
      </c>
      <c r="C19" s="11" t="str">
        <f>'1'!C$15</f>
        <v>104A</v>
      </c>
      <c r="D19" s="11" t="str">
        <f>'1'!D$15</f>
        <v>ISIC</v>
      </c>
      <c r="E19" s="11">
        <f>'1'!E$15</f>
        <v>25</v>
      </c>
      <c r="F19" s="11">
        <v>11</v>
      </c>
      <c r="G19" s="11"/>
      <c r="H19" s="12"/>
      <c r="I19" s="11">
        <f t="shared" ref="I19" si="3">(E19-SUM(F19:G19))-K19</f>
        <v>14</v>
      </c>
      <c r="J19" s="12"/>
      <c r="K19" s="11">
        <v>0</v>
      </c>
      <c r="L19" s="12">
        <f t="shared" ref="L19" si="4">K19/E19</f>
        <v>0</v>
      </c>
      <c r="M19" s="11">
        <v>38</v>
      </c>
      <c r="N19" s="13">
        <v>0.41</v>
      </c>
    </row>
    <row r="20" spans="1:14" ht="12.75" customHeight="1" x14ac:dyDescent="0.35">
      <c r="A20" s="11" t="str">
        <f>'1'!A$16</f>
        <v>LENGUAJES DE INTERFAZ</v>
      </c>
      <c r="B20" s="11">
        <v>2</v>
      </c>
      <c r="C20" s="11" t="str">
        <f>'1'!C$16</f>
        <v>504A</v>
      </c>
      <c r="D20" s="11" t="str">
        <f>'1'!D$16</f>
        <v>ISIC</v>
      </c>
      <c r="E20" s="11">
        <f>'1'!E$16</f>
        <v>26</v>
      </c>
      <c r="F20" s="11">
        <v>23</v>
      </c>
      <c r="G20" s="11"/>
      <c r="H20" s="12"/>
      <c r="I20" s="11">
        <f t="shared" si="1"/>
        <v>3</v>
      </c>
      <c r="J20" s="12"/>
      <c r="K20" s="11">
        <v>0</v>
      </c>
      <c r="L20" s="12">
        <f t="shared" si="2"/>
        <v>0</v>
      </c>
      <c r="M20" s="11">
        <v>79</v>
      </c>
      <c r="N20" s="13">
        <v>0.88</v>
      </c>
    </row>
    <row r="21" spans="1:14" ht="12.75" customHeight="1" x14ac:dyDescent="0.35">
      <c r="A21" s="11" t="str">
        <f>'1'!A$16</f>
        <v>LENGUAJES DE INTERFAZ</v>
      </c>
      <c r="B21" s="11">
        <v>3</v>
      </c>
      <c r="C21" s="11" t="str">
        <f>'1'!C$16</f>
        <v>504A</v>
      </c>
      <c r="D21" s="11" t="str">
        <f>'1'!D$16</f>
        <v>ISIC</v>
      </c>
      <c r="E21" s="11">
        <f>'1'!E$16</f>
        <v>26</v>
      </c>
      <c r="F21" s="11">
        <v>19</v>
      </c>
      <c r="G21" s="11"/>
      <c r="H21" s="12"/>
      <c r="I21" s="11">
        <f t="shared" si="1"/>
        <v>7</v>
      </c>
      <c r="J21" s="12"/>
      <c r="K21" s="11">
        <v>0</v>
      </c>
      <c r="L21" s="12">
        <f t="shared" si="2"/>
        <v>0</v>
      </c>
      <c r="M21" s="11">
        <v>67</v>
      </c>
      <c r="N21" s="13">
        <v>0.73</v>
      </c>
    </row>
    <row r="22" spans="1:14" ht="12.75" customHeight="1" x14ac:dyDescent="0.35">
      <c r="A22" s="11" t="str">
        <f>'1'!A$16</f>
        <v>LENGUAJES DE INTERFAZ</v>
      </c>
      <c r="B22" s="11">
        <v>4</v>
      </c>
      <c r="C22" s="11" t="str">
        <f>'1'!C$16</f>
        <v>504A</v>
      </c>
      <c r="D22" s="11" t="str">
        <f>'1'!D$16</f>
        <v>ISIC</v>
      </c>
      <c r="E22" s="11">
        <f>'1'!E$16</f>
        <v>26</v>
      </c>
      <c r="F22" s="22">
        <v>24</v>
      </c>
      <c r="G22" s="22"/>
      <c r="H22" s="23"/>
      <c r="I22" s="11">
        <f t="shared" ref="I22" si="5">(E22-SUM(F22:G22))-K22</f>
        <v>2</v>
      </c>
      <c r="J22" s="12"/>
      <c r="K22" s="11">
        <v>0</v>
      </c>
      <c r="L22" s="12">
        <f t="shared" ref="L22" si="6">K22/E22</f>
        <v>0</v>
      </c>
      <c r="M22" s="22">
        <v>90</v>
      </c>
      <c r="N22" s="24">
        <v>0.92</v>
      </c>
    </row>
    <row r="23" spans="1:14" ht="12.75" customHeight="1" x14ac:dyDescent="0.35">
      <c r="A23" s="11" t="str">
        <f>'1'!A$17</f>
        <v>LENGUAJES DE INTERFAZ</v>
      </c>
      <c r="B23" s="11">
        <v>2</v>
      </c>
      <c r="C23" s="11" t="str">
        <f>'1'!C$17</f>
        <v>504B</v>
      </c>
      <c r="D23" s="11" t="str">
        <f>'1'!D$17</f>
        <v>ISIC</v>
      </c>
      <c r="E23" s="37">
        <f>'1'!E$17</f>
        <v>18</v>
      </c>
      <c r="F23" s="33">
        <v>9</v>
      </c>
      <c r="G23" s="33"/>
      <c r="H23" s="34"/>
      <c r="I23" s="33">
        <f t="shared" si="1"/>
        <v>9</v>
      </c>
      <c r="J23" s="34"/>
      <c r="K23" s="33">
        <v>0</v>
      </c>
      <c r="L23" s="34">
        <f t="shared" si="2"/>
        <v>0</v>
      </c>
      <c r="M23" s="33">
        <v>49</v>
      </c>
      <c r="N23" s="35">
        <v>0.5</v>
      </c>
    </row>
    <row r="24" spans="1:14" ht="12.75" customHeight="1" x14ac:dyDescent="0.35">
      <c r="A24" s="11" t="str">
        <f>'1'!A$17</f>
        <v>LENGUAJES DE INTERFAZ</v>
      </c>
      <c r="B24" s="22">
        <v>3</v>
      </c>
      <c r="C24" s="22" t="str">
        <f>'1'!C$17</f>
        <v>504B</v>
      </c>
      <c r="D24" s="11" t="str">
        <f>'1'!D$17</f>
        <v>ISIC</v>
      </c>
      <c r="E24" s="37">
        <f>'1'!E$17</f>
        <v>18</v>
      </c>
      <c r="F24" s="33">
        <v>6</v>
      </c>
      <c r="G24" s="33"/>
      <c r="H24" s="34"/>
      <c r="I24" s="33">
        <f t="shared" si="1"/>
        <v>12</v>
      </c>
      <c r="J24" s="34"/>
      <c r="K24" s="33">
        <v>0</v>
      </c>
      <c r="L24" s="34">
        <f t="shared" si="2"/>
        <v>0</v>
      </c>
      <c r="M24" s="33">
        <v>33</v>
      </c>
      <c r="N24" s="35">
        <v>0.33</v>
      </c>
    </row>
    <row r="25" spans="1:14" ht="12.75" customHeight="1" x14ac:dyDescent="0.35">
      <c r="A25" s="11" t="str">
        <f>'1'!A$17</f>
        <v>LENGUAJES DE INTERFAZ</v>
      </c>
      <c r="B25" s="22">
        <v>4</v>
      </c>
      <c r="C25" s="22" t="str">
        <f>'1'!C$17</f>
        <v>504B</v>
      </c>
      <c r="D25" s="11" t="str">
        <f>'1'!D$17</f>
        <v>ISIC</v>
      </c>
      <c r="E25" s="37">
        <f>'1'!E$17</f>
        <v>18</v>
      </c>
      <c r="F25" s="33">
        <v>13</v>
      </c>
      <c r="G25" s="33"/>
      <c r="H25" s="34"/>
      <c r="I25" s="33">
        <f t="shared" si="1"/>
        <v>5</v>
      </c>
      <c r="J25" s="34"/>
      <c r="K25" s="33">
        <v>0</v>
      </c>
      <c r="L25" s="34">
        <f t="shared" ref="L25" si="7">K25/E25</f>
        <v>0</v>
      </c>
      <c r="M25" s="33">
        <v>69</v>
      </c>
      <c r="N25" s="35">
        <v>0.72</v>
      </c>
    </row>
    <row r="26" spans="1:14" ht="12.75" customHeight="1" x14ac:dyDescent="0.35">
      <c r="A26" s="32" t="str">
        <f>'1'!A$18</f>
        <v>TALLER DE INVESTIGACIÓN I</v>
      </c>
      <c r="B26" s="33">
        <v>2</v>
      </c>
      <c r="C26" s="33" t="str">
        <f>'1'!C$18</f>
        <v>704AM</v>
      </c>
      <c r="D26" s="33" t="str">
        <f>'1'!D$18</f>
        <v>ISIC</v>
      </c>
      <c r="E26" s="33">
        <f>'1'!E$18</f>
        <v>13</v>
      </c>
      <c r="F26" s="38">
        <v>12</v>
      </c>
      <c r="G26" s="38"/>
      <c r="H26" s="39"/>
      <c r="I26" s="40">
        <f t="shared" si="1"/>
        <v>1</v>
      </c>
      <c r="J26" s="39"/>
      <c r="K26" s="38">
        <v>0</v>
      </c>
      <c r="L26" s="41">
        <f t="shared" si="2"/>
        <v>0</v>
      </c>
      <c r="M26" s="38">
        <v>92</v>
      </c>
      <c r="N26" s="42">
        <v>0.92</v>
      </c>
    </row>
    <row r="27" spans="1:14" ht="12.75" customHeight="1" x14ac:dyDescent="0.35">
      <c r="A27" s="22" t="str">
        <f>'1'!A$18</f>
        <v>TALLER DE INVESTIGACIÓN I</v>
      </c>
      <c r="B27" s="31">
        <v>3</v>
      </c>
      <c r="C27" s="33" t="str">
        <f>'1'!C$18</f>
        <v>704AM</v>
      </c>
      <c r="D27" s="33" t="str">
        <f>'1'!D$18</f>
        <v>ISIC</v>
      </c>
      <c r="E27" s="33">
        <f>'1'!E$18</f>
        <v>13</v>
      </c>
      <c r="F27" s="33">
        <v>12</v>
      </c>
      <c r="G27" s="33"/>
      <c r="H27" s="34"/>
      <c r="I27" s="11">
        <f t="shared" si="1"/>
        <v>1</v>
      </c>
      <c r="J27" s="34"/>
      <c r="K27" s="33">
        <v>0</v>
      </c>
      <c r="L27" s="12">
        <f t="shared" si="2"/>
        <v>0</v>
      </c>
      <c r="M27" s="33">
        <v>92</v>
      </c>
      <c r="N27" s="35">
        <v>0.92</v>
      </c>
    </row>
    <row r="28" spans="1:14" ht="12.75" customHeight="1" x14ac:dyDescent="0.3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6"/>
    </row>
    <row r="29" spans="1:14" ht="12.75" customHeight="1" x14ac:dyDescent="0.35">
      <c r="A29" s="25" t="s">
        <v>26</v>
      </c>
      <c r="B29" s="26" t="s">
        <v>25</v>
      </c>
      <c r="C29" s="26" t="s">
        <v>25</v>
      </c>
      <c r="D29" s="26" t="s">
        <v>25</v>
      </c>
      <c r="E29" s="26">
        <f>SUM(E14:E28)</f>
        <v>306</v>
      </c>
      <c r="F29" s="26">
        <f>SUM(F14:F28)</f>
        <v>218</v>
      </c>
      <c r="G29" s="26">
        <f>SUM(G14:G28)</f>
        <v>0</v>
      </c>
      <c r="H29" s="27"/>
      <c r="I29" s="26">
        <f>SUM(I14:I28)</f>
        <v>88</v>
      </c>
      <c r="J29" s="27"/>
      <c r="K29" s="26">
        <f>SUM(K14:K28)</f>
        <v>0</v>
      </c>
      <c r="L29" s="27">
        <f t="shared" ref="L29" si="8">K29/E29</f>
        <v>0</v>
      </c>
      <c r="M29" s="28">
        <f>AVERAGE(M14:M28)</f>
        <v>67.071428571428569</v>
      </c>
      <c r="N29" s="29">
        <f>AVERAGE(N14:N28)</f>
        <v>0.6992857142857144</v>
      </c>
    </row>
    <row r="30" spans="1:14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20" customHeight="1" x14ac:dyDescent="0.35">
      <c r="A31" s="46" t="s">
        <v>27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  <row r="32" spans="1:14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35">
      <c r="A33" s="1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2.75" customHeight="1" x14ac:dyDescent="0.35">
      <c r="A34" s="1"/>
      <c r="B34" s="47" t="s">
        <v>28</v>
      </c>
      <c r="C34" s="44"/>
      <c r="D34" s="44"/>
      <c r="E34" s="1"/>
      <c r="F34" s="1"/>
      <c r="G34" s="48" t="s">
        <v>29</v>
      </c>
      <c r="H34" s="44"/>
      <c r="I34" s="44"/>
      <c r="J34" s="44"/>
      <c r="K34" s="1"/>
      <c r="L34" s="1"/>
      <c r="M34" s="1"/>
      <c r="N34" s="1"/>
    </row>
    <row r="35" spans="1:14" ht="62.25" customHeight="1" x14ac:dyDescent="0.35">
      <c r="A35" s="1"/>
      <c r="B35" s="49"/>
      <c r="C35" s="50"/>
      <c r="D35" s="50"/>
      <c r="E35" s="1"/>
      <c r="F35" s="1"/>
      <c r="G35" s="51"/>
      <c r="H35" s="50"/>
      <c r="I35" s="50"/>
      <c r="J35" s="50"/>
      <c r="K35" s="1"/>
      <c r="L35" s="1"/>
      <c r="M35" s="1"/>
      <c r="N35" s="1"/>
    </row>
    <row r="36" spans="1:14" ht="12.75" hidden="1" customHeight="1" x14ac:dyDescent="0.35">
      <c r="A36" s="52" t="s">
        <v>30</v>
      </c>
      <c r="B36" s="44"/>
      <c r="C36" s="8"/>
      <c r="D36" s="1"/>
      <c r="E36" s="52"/>
      <c r="F36" s="44"/>
      <c r="G36" s="44"/>
      <c r="H36" s="44"/>
      <c r="I36" s="1"/>
      <c r="J36" s="1"/>
      <c r="K36" s="1"/>
      <c r="L36" s="1"/>
      <c r="M36" s="1"/>
      <c r="N36" s="1"/>
    </row>
    <row r="37" spans="1:14" ht="12.75" hidden="1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45" customHeight="1" x14ac:dyDescent="0.35">
      <c r="A38" s="1"/>
      <c r="B38" s="43" t="str">
        <f>B10</f>
        <v>ANA FRANCISCA LULE RANGEL</v>
      </c>
      <c r="C38" s="44"/>
      <c r="D38" s="44"/>
      <c r="E38" s="20"/>
      <c r="F38" s="20"/>
      <c r="G38" s="45" t="str">
        <f>'1'!$G$29</f>
        <v>DIEGO DE JESÚS VELÁZQUEZ LUCHO</v>
      </c>
      <c r="H38" s="44"/>
      <c r="I38" s="44"/>
      <c r="J38" s="44"/>
      <c r="K38" s="1"/>
      <c r="L38" s="1"/>
      <c r="M38" s="1"/>
      <c r="N38" s="1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38:D38"/>
    <mergeCell ref="G38:J38"/>
    <mergeCell ref="A31:N31"/>
    <mergeCell ref="B34:D34"/>
    <mergeCell ref="G34:J34"/>
    <mergeCell ref="B35:D35"/>
    <mergeCell ref="G35:J35"/>
    <mergeCell ref="A36:B36"/>
    <mergeCell ref="E36:H3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tabSelected="1" topLeftCell="A11" zoomScale="80" zoomScaleNormal="80" workbookViewId="0">
      <selection activeCell="P22" sqref="P22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6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48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48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12.75" customHeight="1" x14ac:dyDescent="0.35">
      <c r="A6" s="64" t="s">
        <v>3</v>
      </c>
      <c r="B6" s="44"/>
      <c r="C6" s="44"/>
      <c r="D6" s="44"/>
      <c r="E6" s="65" t="s">
        <v>32</v>
      </c>
      <c r="F6" s="50"/>
      <c r="G6" s="50"/>
      <c r="H6" s="50"/>
      <c r="I6" s="50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51" t="s">
        <v>33</v>
      </c>
      <c r="C8" s="50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62" t="s">
        <v>8</v>
      </c>
      <c r="J8" s="44"/>
      <c r="K8" s="44"/>
      <c r="L8" s="51" t="str">
        <f>'1'!L8</f>
        <v>AGOSTO - DICIEMBRE 2024</v>
      </c>
      <c r="M8" s="50"/>
      <c r="N8" s="50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51" t="str">
        <f>'1'!B10</f>
        <v>ANA FRANCISCA LULE RANGEL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53" t="s">
        <v>10</v>
      </c>
      <c r="B12" s="55" t="s">
        <v>11</v>
      </c>
      <c r="C12" s="55" t="s">
        <v>12</v>
      </c>
      <c r="D12" s="57" t="s">
        <v>13</v>
      </c>
      <c r="E12" s="57" t="s">
        <v>14</v>
      </c>
      <c r="F12" s="58" t="s">
        <v>15</v>
      </c>
      <c r="G12" s="59"/>
      <c r="H12" s="57" t="s">
        <v>16</v>
      </c>
      <c r="I12" s="57" t="s">
        <v>17</v>
      </c>
      <c r="J12" s="57" t="s">
        <v>18</v>
      </c>
      <c r="K12" s="57" t="s">
        <v>19</v>
      </c>
      <c r="L12" s="57" t="s">
        <v>20</v>
      </c>
      <c r="M12" s="57" t="s">
        <v>21</v>
      </c>
      <c r="N12" s="60" t="s">
        <v>22</v>
      </c>
    </row>
    <row r="13" spans="1:14" ht="12.75" customHeight="1" x14ac:dyDescent="0.35">
      <c r="A13" s="54"/>
      <c r="B13" s="56"/>
      <c r="C13" s="56"/>
      <c r="D13" s="56"/>
      <c r="E13" s="56"/>
      <c r="F13" s="9" t="s">
        <v>23</v>
      </c>
      <c r="G13" s="9" t="s">
        <v>24</v>
      </c>
      <c r="H13" s="56"/>
      <c r="I13" s="56"/>
      <c r="J13" s="56"/>
      <c r="K13" s="56"/>
      <c r="L13" s="56"/>
      <c r="M13" s="56"/>
      <c r="N13" s="61"/>
    </row>
    <row r="14" spans="1:14" ht="12.75" customHeight="1" x14ac:dyDescent="0.35">
      <c r="A14" s="11" t="str">
        <f>'1'!A14</f>
        <v>TALLER DE ÉTICA</v>
      </c>
      <c r="B14" s="11"/>
      <c r="C14" s="11" t="str">
        <f>'1'!C14</f>
        <v>104A</v>
      </c>
      <c r="D14" s="11" t="str">
        <f>'1'!D14</f>
        <v>ISIC</v>
      </c>
      <c r="E14" s="11">
        <f>'1'!E14</f>
        <v>24</v>
      </c>
      <c r="F14" s="11">
        <v>14</v>
      </c>
      <c r="G14" s="11">
        <v>9</v>
      </c>
      <c r="H14" s="12">
        <f>(F14+G14)/E14</f>
        <v>0.95833333333333337</v>
      </c>
      <c r="I14" s="11">
        <f t="shared" ref="I14:I17" si="0">(E14-SUM(F14:G14))-K14</f>
        <v>1</v>
      </c>
      <c r="J14" s="12">
        <f t="shared" ref="J14:J17" si="1">I14/E14</f>
        <v>4.1666666666666664E-2</v>
      </c>
      <c r="K14" s="11"/>
      <c r="L14" s="12">
        <f t="shared" ref="L14:L17" si="2">K14/E14</f>
        <v>0</v>
      </c>
      <c r="M14" s="11">
        <v>91</v>
      </c>
      <c r="N14" s="13">
        <v>0.88</v>
      </c>
    </row>
    <row r="15" spans="1:14" ht="12.75" customHeight="1" x14ac:dyDescent="0.35">
      <c r="A15" s="11" t="str">
        <f>'1'!A15</f>
        <v>FUNDAMENTOS DE PROGRAMACIÓN</v>
      </c>
      <c r="B15" s="11"/>
      <c r="C15" s="11" t="str">
        <f>'1'!C15</f>
        <v>104A</v>
      </c>
      <c r="D15" s="11" t="str">
        <f>'1'!D15</f>
        <v>ISIC</v>
      </c>
      <c r="E15" s="11">
        <f>'1'!E15</f>
        <v>25</v>
      </c>
      <c r="F15" s="11">
        <v>11</v>
      </c>
      <c r="G15" s="11">
        <v>7</v>
      </c>
      <c r="H15" s="12">
        <f t="shared" ref="H15:H17" si="3">(F15+G15)/E15</f>
        <v>0.72</v>
      </c>
      <c r="I15" s="11">
        <f t="shared" si="0"/>
        <v>7</v>
      </c>
      <c r="J15" s="12">
        <f t="shared" si="1"/>
        <v>0.28000000000000003</v>
      </c>
      <c r="K15" s="11"/>
      <c r="L15" s="12">
        <f t="shared" si="2"/>
        <v>0</v>
      </c>
      <c r="M15" s="11">
        <v>65</v>
      </c>
      <c r="N15" s="13">
        <v>0.72</v>
      </c>
    </row>
    <row r="16" spans="1:14" ht="12.75" customHeight="1" x14ac:dyDescent="0.35">
      <c r="A16" s="11" t="str">
        <f>'1'!A16</f>
        <v>LENGUAJES DE INTERFAZ</v>
      </c>
      <c r="B16" s="11"/>
      <c r="C16" s="11" t="str">
        <f>'1'!C16</f>
        <v>504A</v>
      </c>
      <c r="D16" s="11" t="str">
        <f>'1'!D16</f>
        <v>ISIC</v>
      </c>
      <c r="E16" s="11">
        <f>'1'!E16</f>
        <v>26</v>
      </c>
      <c r="F16" s="11">
        <v>19</v>
      </c>
      <c r="G16" s="11">
        <v>4</v>
      </c>
      <c r="H16" s="12">
        <f t="shared" si="3"/>
        <v>0.88461538461538458</v>
      </c>
      <c r="I16" s="11">
        <f t="shared" si="0"/>
        <v>3</v>
      </c>
      <c r="J16" s="12">
        <f t="shared" si="1"/>
        <v>0.11538461538461539</v>
      </c>
      <c r="K16" s="11"/>
      <c r="L16" s="12">
        <f t="shared" si="2"/>
        <v>0</v>
      </c>
      <c r="M16" s="11">
        <v>82</v>
      </c>
      <c r="N16" s="13">
        <v>0.88</v>
      </c>
    </row>
    <row r="17" spans="1:14" ht="12.75" customHeight="1" x14ac:dyDescent="0.35">
      <c r="A17" s="11" t="str">
        <f>'1'!A17</f>
        <v>LENGUAJES DE INTERFAZ</v>
      </c>
      <c r="B17" s="11"/>
      <c r="C17" s="11" t="str">
        <f>'1'!C17</f>
        <v>504B</v>
      </c>
      <c r="D17" s="11" t="str">
        <f>'1'!D17</f>
        <v>ISIC</v>
      </c>
      <c r="E17" s="11">
        <f>'1'!E17</f>
        <v>18</v>
      </c>
      <c r="F17" s="11">
        <v>6</v>
      </c>
      <c r="G17" s="11">
        <v>6</v>
      </c>
      <c r="H17" s="12">
        <f t="shared" si="3"/>
        <v>0.66666666666666663</v>
      </c>
      <c r="I17" s="11">
        <f t="shared" si="0"/>
        <v>6</v>
      </c>
      <c r="J17" s="12">
        <f t="shared" si="1"/>
        <v>0.33333333333333331</v>
      </c>
      <c r="K17" s="11"/>
      <c r="L17" s="12">
        <f t="shared" si="2"/>
        <v>0</v>
      </c>
      <c r="M17" s="11">
        <v>61</v>
      </c>
      <c r="N17" s="13">
        <v>0.67</v>
      </c>
    </row>
    <row r="18" spans="1:14" ht="12.75" customHeight="1" x14ac:dyDescent="0.35">
      <c r="A18" s="11" t="str">
        <f>'1'!A18</f>
        <v>TALLER DE INVESTIGACIÓN I</v>
      </c>
      <c r="B18" s="11"/>
      <c r="C18" s="11" t="str">
        <f>'1'!C18</f>
        <v>704AM</v>
      </c>
      <c r="D18" s="11" t="str">
        <f>'1'!D18</f>
        <v>ISIC</v>
      </c>
      <c r="E18" s="11">
        <f>'1'!E18</f>
        <v>13</v>
      </c>
      <c r="F18" s="11">
        <v>12</v>
      </c>
      <c r="G18" s="11">
        <v>0</v>
      </c>
      <c r="H18" s="12">
        <f t="shared" ref="H18" si="4">(F18+G18)/E18</f>
        <v>0.92307692307692313</v>
      </c>
      <c r="I18" s="11">
        <f t="shared" ref="I18" si="5">(E18-SUM(F18:G18))-K18</f>
        <v>1</v>
      </c>
      <c r="J18" s="12">
        <f t="shared" ref="J18" si="6">I18/E18</f>
        <v>7.6923076923076927E-2</v>
      </c>
      <c r="K18" s="11"/>
      <c r="L18" s="12">
        <f t="shared" ref="L18" si="7">K18/E18</f>
        <v>0</v>
      </c>
      <c r="M18" s="11">
        <v>91</v>
      </c>
      <c r="N18" s="13">
        <v>0.92</v>
      </c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5" t="s">
        <v>26</v>
      </c>
      <c r="B20" s="16" t="s">
        <v>25</v>
      </c>
      <c r="C20" s="16" t="s">
        <v>25</v>
      </c>
      <c r="D20" s="16" t="s">
        <v>25</v>
      </c>
      <c r="E20" s="16">
        <f>SUM(E14:E19)</f>
        <v>106</v>
      </c>
      <c r="F20" s="16">
        <f>SUM(F14:F19)</f>
        <v>62</v>
      </c>
      <c r="G20" s="16">
        <f>SUM(G14:G19)</f>
        <v>26</v>
      </c>
      <c r="H20" s="17">
        <f>SUM(F20:G20)/E20</f>
        <v>0.83018867924528306</v>
      </c>
      <c r="I20" s="16">
        <f>(E20-SUM(F20:G20))-K20</f>
        <v>18</v>
      </c>
      <c r="J20" s="17">
        <f>I20/E20</f>
        <v>0.16981132075471697</v>
      </c>
      <c r="K20" s="16">
        <f>SUM(K14:K19)</f>
        <v>0</v>
      </c>
      <c r="L20" s="17">
        <f>K20/E20</f>
        <v>0</v>
      </c>
      <c r="M20" s="16">
        <f>AVERAGE(M14:M19)</f>
        <v>78</v>
      </c>
      <c r="N20" s="18">
        <f>AVERAGE(N14:N19)</f>
        <v>0.81400000000000006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46" t="s">
        <v>27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5" spans="1:14" ht="12.75" customHeight="1" x14ac:dyDescent="0.35">
      <c r="A25" s="1"/>
      <c r="B25" s="47" t="s">
        <v>28</v>
      </c>
      <c r="C25" s="44"/>
      <c r="D25" s="44"/>
      <c r="E25" s="1"/>
      <c r="F25" s="1"/>
      <c r="G25" s="48" t="s">
        <v>29</v>
      </c>
      <c r="H25" s="44"/>
      <c r="I25" s="44"/>
      <c r="J25" s="44"/>
    </row>
    <row r="26" spans="1:14" ht="62.25" customHeight="1" x14ac:dyDescent="0.35">
      <c r="A26" s="1"/>
      <c r="B26" s="49"/>
      <c r="C26" s="50"/>
      <c r="D26" s="50"/>
      <c r="E26" s="1"/>
      <c r="F26" s="1"/>
      <c r="G26" s="51"/>
      <c r="H26" s="50"/>
      <c r="I26" s="50"/>
      <c r="J26" s="50"/>
    </row>
    <row r="27" spans="1:14" ht="12.75" hidden="1" customHeight="1" x14ac:dyDescent="0.35">
      <c r="A27" s="52" t="s">
        <v>30</v>
      </c>
      <c r="B27" s="44"/>
      <c r="C27" s="8"/>
      <c r="D27" s="1"/>
      <c r="E27" s="52"/>
      <c r="F27" s="44"/>
      <c r="G27" s="44"/>
      <c r="H27" s="44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43" t="str">
        <f>B10</f>
        <v>ANA FRANCISCA LULE RANGEL</v>
      </c>
      <c r="C29" s="44"/>
      <c r="D29" s="44"/>
      <c r="E29" s="20"/>
      <c r="F29" s="20"/>
      <c r="G29" s="45" t="s">
        <v>37</v>
      </c>
      <c r="H29" s="44"/>
      <c r="I29" s="44"/>
      <c r="J29" s="44"/>
    </row>
  </sheetData>
  <mergeCells count="31">
    <mergeCell ref="B1:N1"/>
    <mergeCell ref="A3:N3"/>
    <mergeCell ref="A5:N5"/>
    <mergeCell ref="A6:D6"/>
    <mergeCell ref="E6:I6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A12:A13"/>
    <mergeCell ref="B12:B13"/>
    <mergeCell ref="C12:C13"/>
    <mergeCell ref="D12:D13"/>
    <mergeCell ref="E12:E13"/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7D32BB6558314B942AF68AE1A5E120" ma:contentTypeVersion="4" ma:contentTypeDescription="Create a new document." ma:contentTypeScope="" ma:versionID="c6a6a6a46e89a52acae57e7a665dfe70">
  <xsd:schema xmlns:xsd="http://www.w3.org/2001/XMLSchema" xmlns:xs="http://www.w3.org/2001/XMLSchema" xmlns:p="http://schemas.microsoft.com/office/2006/metadata/properties" xmlns:ns3="6919c180-fd3f-4d4a-95ca-e2a6d44e9d3b" targetNamespace="http://schemas.microsoft.com/office/2006/metadata/properties" ma:root="true" ma:fieldsID="33965bc0e72228b33b8ae9627fe318bb" ns3:_="">
    <xsd:import namespace="6919c180-fd3f-4d4a-95ca-e2a6d44e9d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9c180-fd3f-4d4a-95ca-e2a6d44e9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5ABDE2-575E-4AE3-99E8-4501680407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497ECC-64DF-42BD-9F19-8C31978D3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9c180-fd3f-4d4a-95ca-e2a6d44e9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FF1AE5-FD98-495D-9F65-3DE076AA89DB}">
  <ds:schemaRefs>
    <ds:schemaRef ds:uri="http://schemas.microsoft.com/office/2006/documentManagement/types"/>
    <ds:schemaRef ds:uri="http://purl.org/dc/dcmitype/"/>
    <ds:schemaRef ds:uri="6919c180-fd3f-4d4a-95ca-e2a6d44e9d3b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2025-01-06T02:36:14Z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0x010100CD7D32BB6558314B942AF68AE1A5E120</vt:lpwstr>
  </property>
</Properties>
</file>