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2FAB4A0A-6CCF-4A7B-95D5-367EB2BD19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AMENTOS" sheetId="8" r:id="rId1"/>
    <sheet name="ADO I" sheetId="7" r:id="rId2"/>
    <sheet name="ADO I (B)" sheetId="11" r:id="rId3"/>
    <sheet name="RELACIONES IND" sheetId="1" r:id="rId4"/>
    <sheet name="RELACIONES IND B" sheetId="12" r:id="rId5"/>
    <sheet name="SISTEMAS DE GESTION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8" l="1"/>
  <c r="Q45" i="8"/>
  <c r="Q46" i="8"/>
  <c r="Q29" i="11"/>
  <c r="Q28" i="11"/>
  <c r="Q22" i="11"/>
  <c r="Q21" i="11"/>
  <c r="Q20" i="11"/>
  <c r="Q19" i="11"/>
  <c r="J52" i="11"/>
  <c r="Q21" i="7"/>
  <c r="Q19" i="7"/>
  <c r="Q11" i="7"/>
  <c r="Q28" i="12"/>
  <c r="Q27" i="12"/>
  <c r="Q22" i="12"/>
  <c r="Q21" i="12"/>
  <c r="Q19" i="12"/>
  <c r="Q14" i="12"/>
  <c r="Q11" i="12"/>
  <c r="D6" i="10"/>
  <c r="P52" i="12"/>
  <c r="O52" i="12"/>
  <c r="N52" i="12"/>
  <c r="M52" i="12"/>
  <c r="L52" i="12"/>
  <c r="K52" i="12"/>
  <c r="J52" i="12"/>
  <c r="P51" i="12"/>
  <c r="P54" i="12" s="1"/>
  <c r="O51" i="12"/>
  <c r="O54" i="12" s="1"/>
  <c r="N51" i="12"/>
  <c r="N54" i="12" s="1"/>
  <c r="M51" i="12"/>
  <c r="L51" i="12"/>
  <c r="K51" i="12"/>
  <c r="J51" i="12"/>
  <c r="J54" i="12" s="1"/>
  <c r="P50" i="12"/>
  <c r="P53" i="12" s="1"/>
  <c r="O50" i="12"/>
  <c r="O53" i="12" s="1"/>
  <c r="N50" i="12"/>
  <c r="N53" i="12" s="1"/>
  <c r="M50" i="12"/>
  <c r="L50" i="12"/>
  <c r="K50" i="12"/>
  <c r="J50" i="12"/>
  <c r="J53" i="12" s="1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6" i="12"/>
  <c r="Q25" i="12"/>
  <c r="Q23" i="12"/>
  <c r="Q20" i="12"/>
  <c r="Q18" i="12"/>
  <c r="Q17" i="12"/>
  <c r="Q16" i="12"/>
  <c r="Q15" i="12"/>
  <c r="Q13" i="12"/>
  <c r="Q12" i="12"/>
  <c r="Q10" i="12"/>
  <c r="Q9" i="12"/>
  <c r="D6" i="12"/>
  <c r="D6" i="1"/>
  <c r="P52" i="11"/>
  <c r="O52" i="11"/>
  <c r="N52" i="11"/>
  <c r="M52" i="11"/>
  <c r="L52" i="11"/>
  <c r="K52" i="11"/>
  <c r="P51" i="11"/>
  <c r="P54" i="11" s="1"/>
  <c r="O51" i="11"/>
  <c r="O54" i="11" s="1"/>
  <c r="N51" i="11"/>
  <c r="N54" i="11" s="1"/>
  <c r="M51" i="11"/>
  <c r="M54" i="11" s="1"/>
  <c r="L51" i="11"/>
  <c r="L54" i="11" s="1"/>
  <c r="K51" i="11"/>
  <c r="K54" i="11" s="1"/>
  <c r="J51" i="11"/>
  <c r="P50" i="11"/>
  <c r="P53" i="11" s="1"/>
  <c r="O50" i="11"/>
  <c r="O53" i="11" s="1"/>
  <c r="N50" i="11"/>
  <c r="N53" i="11" s="1"/>
  <c r="M50" i="11"/>
  <c r="M53" i="11" s="1"/>
  <c r="L50" i="11"/>
  <c r="L53" i="11" s="1"/>
  <c r="K50" i="11"/>
  <c r="K53" i="11" s="1"/>
  <c r="J50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7" i="11"/>
  <c r="Q26" i="11"/>
  <c r="Q25" i="11"/>
  <c r="Q24" i="11"/>
  <c r="Q23" i="11"/>
  <c r="Q18" i="11"/>
  <c r="Q17" i="11"/>
  <c r="Q16" i="11"/>
  <c r="Q15" i="11"/>
  <c r="Q14" i="11"/>
  <c r="Q13" i="11"/>
  <c r="Q12" i="11"/>
  <c r="Q11" i="11"/>
  <c r="Q10" i="11"/>
  <c r="Q9" i="11"/>
  <c r="D6" i="11"/>
  <c r="D6" i="7"/>
  <c r="N4" i="7"/>
  <c r="Q43" i="8"/>
  <c r="Q42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9" i="8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9" i="1"/>
  <c r="Q10" i="7"/>
  <c r="Q12" i="7"/>
  <c r="Q13" i="7"/>
  <c r="Q14" i="7"/>
  <c r="Q15" i="7"/>
  <c r="Q16" i="7"/>
  <c r="Q17" i="7"/>
  <c r="Q18" i="7"/>
  <c r="Q20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M55" i="8"/>
  <c r="Q20" i="10"/>
  <c r="Q10" i="10"/>
  <c r="Q21" i="10"/>
  <c r="Q15" i="10"/>
  <c r="Q11" i="10"/>
  <c r="Q12" i="10"/>
  <c r="Q13" i="10"/>
  <c r="Q14" i="10"/>
  <c r="Q16" i="10"/>
  <c r="Q17" i="10"/>
  <c r="Q18" i="10"/>
  <c r="Q19" i="10"/>
  <c r="Q9" i="10"/>
  <c r="Q9" i="7"/>
  <c r="J54" i="11" l="1"/>
  <c r="J53" i="11"/>
  <c r="Q52" i="11"/>
  <c r="Q52" i="12"/>
  <c r="K53" i="12"/>
  <c r="L53" i="12"/>
  <c r="L54" i="12"/>
  <c r="K54" i="12"/>
  <c r="M54" i="12"/>
  <c r="M53" i="12"/>
  <c r="Q50" i="12"/>
  <c r="Q53" i="12" s="1"/>
  <c r="Q51" i="12"/>
  <c r="Q54" i="12" s="1"/>
  <c r="Q50" i="11"/>
  <c r="Q53" i="11" s="1"/>
  <c r="Q51" i="11"/>
  <c r="Q54" i="11" s="1"/>
  <c r="N50" i="7"/>
  <c r="M50" i="7"/>
  <c r="P52" i="10" l="1"/>
  <c r="O52" i="10"/>
  <c r="N52" i="10"/>
  <c r="M52" i="10"/>
  <c r="K52" i="10"/>
  <c r="J52" i="10"/>
  <c r="P51" i="10"/>
  <c r="P54" i="10" s="1"/>
  <c r="O51" i="10"/>
  <c r="N51" i="10"/>
  <c r="N54" i="10" s="1"/>
  <c r="M51" i="10"/>
  <c r="M54" i="10" s="1"/>
  <c r="K51" i="10"/>
  <c r="J51" i="10"/>
  <c r="P50" i="10"/>
  <c r="P53" i="10" s="1"/>
  <c r="O50" i="10"/>
  <c r="N50" i="10"/>
  <c r="M50" i="10"/>
  <c r="M53" i="10" s="1"/>
  <c r="K50" i="10"/>
  <c r="K53" i="10" s="1"/>
  <c r="J50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L52" i="10"/>
  <c r="Q25" i="10"/>
  <c r="Q23" i="10"/>
  <c r="Q22" i="10"/>
  <c r="P57" i="8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L55" i="8"/>
  <c r="K55" i="8"/>
  <c r="J55" i="8"/>
  <c r="Q53" i="8"/>
  <c r="Q52" i="8"/>
  <c r="Q51" i="8"/>
  <c r="Q50" i="8"/>
  <c r="Q49" i="8"/>
  <c r="Q48" i="8"/>
  <c r="Q47" i="8"/>
  <c r="Q41" i="8"/>
  <c r="Q40" i="8"/>
  <c r="Q39" i="8"/>
  <c r="Q38" i="8"/>
  <c r="Q37" i="8"/>
  <c r="Q36" i="8"/>
  <c r="Q35" i="8"/>
  <c r="Q34" i="8"/>
  <c r="Q33" i="8"/>
  <c r="P52" i="7"/>
  <c r="O52" i="7"/>
  <c r="N52" i="7"/>
  <c r="M52" i="7"/>
  <c r="K52" i="7"/>
  <c r="J52" i="7"/>
  <c r="P51" i="7"/>
  <c r="O51" i="7"/>
  <c r="N51" i="7"/>
  <c r="M51" i="7"/>
  <c r="K51" i="7"/>
  <c r="J51" i="7"/>
  <c r="P50" i="7"/>
  <c r="O50" i="7"/>
  <c r="K50" i="7"/>
  <c r="J50" i="7"/>
  <c r="Q48" i="7"/>
  <c r="Q47" i="7"/>
  <c r="Q46" i="7"/>
  <c r="Q45" i="7"/>
  <c r="Q44" i="7"/>
  <c r="Q43" i="7"/>
  <c r="Q42" i="7"/>
  <c r="Q41" i="7"/>
  <c r="Q40" i="7"/>
  <c r="Q39" i="7"/>
  <c r="L52" i="7"/>
  <c r="N53" i="10" l="1"/>
  <c r="O54" i="10"/>
  <c r="O53" i="10"/>
  <c r="M58" i="8"/>
  <c r="M59" i="8"/>
  <c r="N59" i="8"/>
  <c r="O59" i="8"/>
  <c r="P58" i="8"/>
  <c r="P59" i="8"/>
  <c r="O58" i="8"/>
  <c r="N58" i="8"/>
  <c r="O54" i="7"/>
  <c r="O53" i="7"/>
  <c r="P54" i="7"/>
  <c r="P53" i="7"/>
  <c r="K54" i="10"/>
  <c r="J54" i="7"/>
  <c r="J53" i="7"/>
  <c r="K59" i="8"/>
  <c r="K58" i="8"/>
  <c r="Q56" i="8"/>
  <c r="J53" i="10"/>
  <c r="J54" i="10"/>
  <c r="M54" i="7"/>
  <c r="K53" i="7"/>
  <c r="N54" i="7"/>
  <c r="Q52" i="7"/>
  <c r="N53" i="7"/>
  <c r="M53" i="7"/>
  <c r="K54" i="7"/>
  <c r="L59" i="8"/>
  <c r="J58" i="8"/>
  <c r="Q57" i="8"/>
  <c r="L58" i="8"/>
  <c r="J59" i="8"/>
  <c r="Q52" i="10"/>
  <c r="Q26" i="10"/>
  <c r="L50" i="10"/>
  <c r="L53" i="10" s="1"/>
  <c r="L51" i="10"/>
  <c r="L54" i="10" s="1"/>
  <c r="Q50" i="10"/>
  <c r="Q51" i="10"/>
  <c r="Q55" i="8"/>
  <c r="L50" i="7"/>
  <c r="L53" i="7" s="1"/>
  <c r="L51" i="7"/>
  <c r="L54" i="7" s="1"/>
  <c r="Q50" i="7"/>
  <c r="Q51" i="7"/>
  <c r="Q25" i="1"/>
  <c r="Q26" i="1"/>
  <c r="Q27" i="1"/>
  <c r="Q28" i="1"/>
  <c r="Q53" i="7" l="1"/>
  <c r="Q58" i="8"/>
  <c r="Q59" i="8"/>
  <c r="Q54" i="7"/>
  <c r="Q54" i="10"/>
  <c r="Q53" i="10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<sst xmlns="http://schemas.openxmlformats.org/spreadsheetml/2006/main" count="412" uniqueCount="268">
  <si>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</si>
  <si>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</si>
  <si>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</si>
  <si>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</si>
  <si>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</si>
  <si>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</si>
  <si>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</si>
  <si>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</si>
  <si>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</si>
  <si>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</si>
  <si>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</si>
  <si>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</si>
  <si>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</si>
  <si>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</si>
  <si>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</si>
  <si>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</si>
  <si>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</si>
  <si>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</si>
  <si>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</si>
  <si>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</si>
  <si>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</si>
  <si>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</si>
  <si>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</si>
  <si>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</si>
  <si>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</si>
  <si>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AGUILAR GOMEZ GERMAN</t>
  </si>
  <si>
    <t>211U0599</t>
  </si>
  <si>
    <t>ANTEMATE AREVALO RAFAEL DE JESUS</t>
  </si>
  <si>
    <t>211U0075</t>
  </si>
  <si>
    <t>CHAPOL PONCIANO ROSA ISELA</t>
  </si>
  <si>
    <t>211U0660</t>
  </si>
  <si>
    <t>CHIGO ALFONSO DAMARIS AZENETH</t>
  </si>
  <si>
    <t>211U0083</t>
  </si>
  <si>
    <t>CRUZ MARCIAL LILIANA ARLET</t>
  </si>
  <si>
    <t>211U0093</t>
  </si>
  <si>
    <t>LOPEZ COTA KATHYA NINEL</t>
  </si>
  <si>
    <t>211U0505</t>
  </si>
  <si>
    <t>MENDOZA MARTINEZ JOSSELIN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</si>
  <si>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</si>
  <si>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</si>
  <si>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</si>
  <si>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</si>
  <si>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</si>
  <si>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</si>
  <si>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211U0109</t>
  </si>
  <si>
    <t>PUCHETA PUCHETA CESAR YERAY</t>
  </si>
  <si>
    <t>211U0110</t>
  </si>
  <si>
    <t>PUCHETA VELASCO ELIZABETH</t>
  </si>
  <si>
    <t>211U0121</t>
  </si>
  <si>
    <t>TOTO CHAMPALA IDANIA RUBI</t>
  </si>
  <si>
    <t>211U0123</t>
  </si>
  <si>
    <t>URIETA MARTINEZ KARINA</t>
  </si>
  <si>
    <t>221U0054</t>
  </si>
  <si>
    <t>ALAVEZ DE LA HOZ ALFREDO</t>
  </si>
  <si>
    <t>221U0069</t>
  </si>
  <si>
    <t>CHACHA HERNANDEZ EMILIANO SEBASTIAN</t>
  </si>
  <si>
    <t>221U0084</t>
  </si>
  <si>
    <t>FLORES HERNANDEZ ITZEL ALEJANDRA</t>
  </si>
  <si>
    <t>221U0086</t>
  </si>
  <si>
    <t>GARCIA CRUZ RUTH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</si>
  <si>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</si>
  <si>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</si>
  <si>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</si>
  <si>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</si>
  <si>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</si>
  <si>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</si>
  <si>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</si>
  <si>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</si>
  <si>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</si>
  <si>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221U0101</t>
  </si>
  <si>
    <t>MONTALVO DOMINGUEZ KIARA VALERIA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</si>
  <si>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</si>
  <si>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</si>
  <si>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</si>
  <si>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</si>
  <si>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</si>
  <si>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</si>
  <si>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221U0118</t>
  </si>
  <si>
    <t>TEPOX DE JESUS ALEJANDRA</t>
  </si>
  <si>
    <t>211U0082</t>
  </si>
  <si>
    <t>GALINDO CATEMAXCA MAYBETH</t>
  </si>
  <si>
    <t>LINARES MIL FATIMA</t>
  </si>
  <si>
    <t>MARCE HIPOLITO JOSUE JORGE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</si>
  <si>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</si>
  <si>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</si>
  <si>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</si>
  <si>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</si>
  <si>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</si>
  <si>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</si>
  <si>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</si>
  <si>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</si>
  <si>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211U0601</t>
  </si>
  <si>
    <t>211U0605</t>
  </si>
  <si>
    <t>211U0094</t>
  </si>
  <si>
    <t>201U0549</t>
  </si>
  <si>
    <t>211U0106</t>
  </si>
  <si>
    <t>211U0113</t>
  </si>
  <si>
    <t>211U0115</t>
  </si>
  <si>
    <t>231U0682</t>
  </si>
  <si>
    <t>211U0117</t>
  </si>
  <si>
    <t>211U0566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</si>
  <si>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</si>
  <si>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</si>
  <si>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</si>
  <si>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</si>
  <si>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</si>
  <si>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</si>
  <si>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</si>
  <si>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</si>
  <si>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</si>
  <si>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</si>
  <si>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</si>
  <si>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</si>
  <si>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</si>
  <si>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</si>
  <si>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221U0103</t>
  </si>
  <si>
    <t>OLIVEROS ISIDORO VANIA</t>
  </si>
  <si>
    <t>221U0105</t>
  </si>
  <si>
    <t>ORTIZ MARCIAL MONSERRAT</t>
  </si>
  <si>
    <t>221U0133</t>
  </si>
  <si>
    <t>SOSA MARTINEZ JESSICA ALEJANDRA</t>
  </si>
  <si>
    <t>221U0729</t>
  </si>
  <si>
    <t>URIETA MARTINEZ KAREN</t>
  </si>
  <si>
    <t>221U0080</t>
  </si>
  <si>
    <t>FERMAN JIMENEZ JUAN ANGEL</t>
  </si>
  <si>
    <t>221U0087</t>
  </si>
  <si>
    <t>AGOSTO-DICIEMBRE 2024</t>
  </si>
  <si>
    <t>FUNDAMENTOS DE INVESTIGACION</t>
  </si>
  <si>
    <t>101A</t>
  </si>
  <si>
    <t>241U0009</t>
  </si>
  <si>
    <t>AGUILAR VILLASECA ALEXANDER JESUS</t>
  </si>
  <si>
    <t>241U0330</t>
  </si>
  <si>
    <t>ALVAREZ CAUICH LEANDRO</t>
  </si>
  <si>
    <t>241U0010</t>
  </si>
  <si>
    <t>AMBROS FISCAL VICTOR MANUEL</t>
  </si>
  <si>
    <t>241U0011</t>
  </si>
  <si>
    <t>ANDRADE FONSECA GRISANG DEL ANGEL</t>
  </si>
  <si>
    <t>241U0013</t>
  </si>
  <si>
    <t>BAUTISTA CHONTAL EDGAR IVAN</t>
  </si>
  <si>
    <t>241U0015</t>
  </si>
  <si>
    <t>BELTRAN COYOLT ALESSANDRO SAUL</t>
  </si>
  <si>
    <t>241U0017</t>
  </si>
  <si>
    <t>CAMPECHANO PEREZ URIEL</t>
  </si>
  <si>
    <t>241U0018</t>
  </si>
  <si>
    <t>CAPORAL VELAZQUEZ JOSE DE JESUS</t>
  </si>
  <si>
    <t>241U0019</t>
  </si>
  <si>
    <t>CARMONA AGUILAR ALAN</t>
  </si>
  <si>
    <t>241U0020</t>
  </si>
  <si>
    <t>CHAGALA ASTACIO ROSA</t>
  </si>
  <si>
    <t>241U0021</t>
  </si>
  <si>
    <t>COATZOZON ESPEJO ALEXANDRA</t>
  </si>
  <si>
    <t>241U0024</t>
  </si>
  <si>
    <t>ELVIRA DOMÍNGUEZ MÓNICA</t>
  </si>
  <si>
    <t>241U0025</t>
  </si>
  <si>
    <t>ESCOBAR CHIPOL JOSE ALFREDO</t>
  </si>
  <si>
    <t>241U0559</t>
  </si>
  <si>
    <t>GAPI ESPEJO ISIDRO</t>
  </si>
  <si>
    <t>241U0248</t>
  </si>
  <si>
    <t>GARCÍA FERNANDEZ ANTONIO</t>
  </si>
  <si>
    <t>241U0027</t>
  </si>
  <si>
    <t>GERARDO CUHUASAZON YEIMI ANALI</t>
  </si>
  <si>
    <t>241U0618</t>
  </si>
  <si>
    <t>GUTIÉRREZ ABSALÓN KATIA CELESTE</t>
  </si>
  <si>
    <t>241U0029</t>
  </si>
  <si>
    <t>GUZMÁN ISIDORO ALEJANDRA</t>
  </si>
  <si>
    <t>241U0031</t>
  </si>
  <si>
    <t>HERNÁNDEZ TEPOX MARIA DE JESÚS</t>
  </si>
  <si>
    <t>241U0033</t>
  </si>
  <si>
    <t>JIMÉNEZ REYES AXEL YAZID</t>
  </si>
  <si>
    <t>241U0040</t>
  </si>
  <si>
    <t>MIXTEGA PRIETO ABRIL</t>
  </si>
  <si>
    <t>241U0041</t>
  </si>
  <si>
    <t>MORALES CAMACHO YOLED</t>
  </si>
  <si>
    <t>241U0044</t>
  </si>
  <si>
    <t>OCELOT MACARIO ANTONIO DE JESUS</t>
  </si>
  <si>
    <t>241U0045</t>
  </si>
  <si>
    <t>ORGANISTA MEDEL ADRIANA DEL ROSARIO</t>
  </si>
  <si>
    <t>241U0046</t>
  </si>
  <si>
    <t>ORTEGA PIÑON ARTURO DE JESUS</t>
  </si>
  <si>
    <t>241U0047</t>
  </si>
  <si>
    <t>ORTEGA PÍÑON DIVANNY SINAI</t>
  </si>
  <si>
    <t>241U0048</t>
  </si>
  <si>
    <t>ORTIZ ISIDORO SERGIO EDGAR</t>
  </si>
  <si>
    <t>241U0051</t>
  </si>
  <si>
    <t>PIO QUEVEDO ROSA GUADALUPE</t>
  </si>
  <si>
    <t>241U0052</t>
  </si>
  <si>
    <t>PITALÚA RAMÍREZ JULIETA</t>
  </si>
  <si>
    <t>241U0053</t>
  </si>
  <si>
    <t>PUCHETA SARABIA KRISDEY MANOLA</t>
  </si>
  <si>
    <t>241U0055</t>
  </si>
  <si>
    <t>RIVERA ARRES ALEX ADRIAN</t>
  </si>
  <si>
    <t>241U0057</t>
  </si>
  <si>
    <t>SALAZAR RAMIREZ JAIRO KALEB</t>
  </si>
  <si>
    <t>231U0073</t>
  </si>
  <si>
    <t>SANCHEZ MULATO MIGUEL ANGEL</t>
  </si>
  <si>
    <t>241U0060</t>
  </si>
  <si>
    <t>TAGAN CHALANDA ROBERTO EMMANUEL</t>
  </si>
  <si>
    <t>241U0061</t>
  </si>
  <si>
    <t>TELONA ZETINA JOSÉ ENRIQUE</t>
  </si>
  <si>
    <t>241U0062</t>
  </si>
  <si>
    <t>TEMICH TEMICH JULIETA</t>
  </si>
  <si>
    <t>241U0063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</si>
  <si>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</si>
  <si>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</si>
  <si>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</si>
  <si>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</si>
  <si>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</si>
  <si>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</si>
  <si>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</si>
  <si>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</si>
  <si>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VALENTÍN CHAIRES DERVIN JESTREL</t>
  </si>
  <si>
    <t>231U0081</t>
  </si>
  <si>
    <t>VELAZQUEZ BAXIN ERICK RAUL</t>
  </si>
  <si>
    <t>231U0084</t>
  </si>
  <si>
    <t>VILLEGAS CHIGO MARIO NESTOR</t>
  </si>
  <si>
    <t>241U0071</t>
  </si>
  <si>
    <t>XOLO LÓPEZ ITZEL MARIAM</t>
  </si>
  <si>
    <t>221U0807</t>
  </si>
  <si>
    <t>ACOSTA BUSTAMANTE HECTOR JOSE</t>
  </si>
  <si>
    <t>221U0058</t>
  </si>
  <si>
    <t>ANTELE GARCIA CHELSEA VALERIA</t>
  </si>
  <si>
    <t>221U0126</t>
  </si>
  <si>
    <t>COYOLT LUCIANO KEVIN 12 DE SEPTIEMBRE</t>
  </si>
  <si>
    <t>221U0079</t>
  </si>
  <si>
    <t>EUGENIO DURAN IRIS ANETH</t>
  </si>
  <si>
    <t>501A</t>
  </si>
  <si>
    <t>221U0055</t>
  </si>
  <si>
    <t>ALEMAN GONZALEZ MARIA FERNANDA</t>
  </si>
  <si>
    <t>221U0077</t>
  </si>
  <si>
    <t>DOMINGUEZ GOMEZ MOISES</t>
  </si>
  <si>
    <t>221U0082</t>
  </si>
  <si>
    <t>FILIDOR DOMINGUEZ KARLA LISSET</t>
  </si>
  <si>
    <t>221U0134</t>
  </si>
  <si>
    <t>FISCAL MEMECHI JOSE GABRIEL</t>
  </si>
  <si>
    <t>221U0088</t>
  </si>
  <si>
    <t>HERNANDEZ DOMINGUEZ JULIO CESAR</t>
  </si>
  <si>
    <t>221U0100</t>
  </si>
  <si>
    <t>MIXTEGA ANOTA IVAN JAIR</t>
  </si>
  <si>
    <t>221U0102</t>
  </si>
  <si>
    <t>MORA ABRAJAN PARIS ADRIAN</t>
  </si>
  <si>
    <t>221U0108</t>
  </si>
  <si>
    <t>PUCHETA BUSTAMANTE DIEGO ARMANDO</t>
  </si>
  <si>
    <t>221U0113</t>
  </si>
  <si>
    <t>SALADO CHAIRA JUAN URIEL</t>
  </si>
  <si>
    <t>221U0119</t>
  </si>
  <si>
    <t>TORIJAS BAXIN GUSTAVO</t>
  </si>
  <si>
    <t>221U0120</t>
  </si>
  <si>
    <t>VELEZ CEBA INGRID ARELI</t>
  </si>
  <si>
    <t>501B</t>
  </si>
  <si>
    <t xml:space="preserve">RELACIONES INDUSTRIALES </t>
  </si>
  <si>
    <t>701A</t>
  </si>
  <si>
    <t>SISTEMAS DE GESTION DE CALIDAD</t>
  </si>
  <si>
    <t>211U0068</t>
  </si>
  <si>
    <t>ANTEMATE VELASCO LIZBETH</t>
  </si>
  <si>
    <t>211U0085</t>
  </si>
  <si>
    <t>FIGUEROA GOMEZ MARIA FERNANDA</t>
  </si>
  <si>
    <t>211U0067</t>
  </si>
  <si>
    <t>CRUZ JUAREZ ALONDRA JARED</t>
  </si>
  <si>
    <t>211U0091</t>
  </si>
  <si>
    <t>HERRERA MIROS KENIA PAOLA</t>
  </si>
  <si>
    <t>211U0096</t>
  </si>
  <si>
    <t>MAYA SEBA JORGE</t>
  </si>
  <si>
    <t>211U0122</t>
  </si>
  <si>
    <t>221U0116</t>
  </si>
  <si>
    <t>SANCHEZ CHIPOL YERIK ORBELIN</t>
  </si>
  <si>
    <t>701B</t>
  </si>
  <si>
    <t>ADMINISTRACION DE OPERACIONES I</t>
  </si>
  <si>
    <t>23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</si>
</sst>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0" fontId="0" fillId="0" borderId="7" xfId="0" applyBorder="1"/>
    <xf numFmtId="1" fontId="8" fillId="0" borderId="8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1" xfId="0" applyNumberFormat="1" applyFont="1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1" fontId="0" fillId="0" borderId="6" xfId="0" applyNumberFormat="1" applyBorder="1" applyAlignment="1">
      <alignment horizontal="center"/>
    </xf>
    <xf numFmtId="0" fontId="0" fillId="0" borderId="12" xfId="0" applyBorder="1"/>
    <xf numFmtId="0" fontId="4" fillId="0" borderId="9" xfId="0" applyFont="1" applyBorder="1" applyAlignment="1">
      <alignment horizontal="center"/>
    </xf>
    <xf numFmtId="165" fontId="0" fillId="0" borderId="0" xfId="0" applyNumberFormat="1"/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9" xfId="0" applyNumberFormat="1" applyBorder="1"/>
    <xf numFmtId="2" fontId="0" fillId="0" borderId="2" xfId="0" applyNumberFormat="1" applyBorder="1"/>
    <xf numFmtId="2" fontId="0" fillId="0" borderId="2" xfId="0" applyNumberForma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64"/>
  <sheetViews>
    <sheetView tabSelected="1" workbookViewId="0">
      <selection activeCell="T8" sqref="T8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8" width="5.6328125" customWidth="1"/>
  </cols>
  <sheetData>
    <row r="2" spans="2:18" ht="15.5" x14ac:dyDescent="0.3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35">
      <c r="C4" t="s">
        <v>0</v>
      </c>
      <c r="D4" s="55" t="s">
        <v>127</v>
      </c>
      <c r="E4" s="55"/>
      <c r="F4" s="55"/>
      <c r="G4" s="55"/>
      <c r="I4" t="s">
        <v>1</v>
      </c>
      <c r="J4" s="56" t="s">
        <v>128</v>
      </c>
      <c r="K4" s="56"/>
      <c r="M4" t="s">
        <v>2</v>
      </c>
      <c r="N4" s="31" t="s">
        <v>267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6" t="s">
        <v>126</v>
      </c>
      <c r="E6" s="56"/>
      <c r="F6" s="56"/>
      <c r="G6" s="56"/>
      <c r="I6" s="48" t="s">
        <v>22</v>
      </c>
      <c r="J6" s="48"/>
      <c r="K6" s="5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2" t="s">
        <v>129</v>
      </c>
      <c r="D9" s="3" t="s">
        <v>130</v>
      </c>
      <c r="E9" s="3"/>
      <c r="F9" s="3"/>
      <c r="G9" s="33"/>
      <c r="H9" s="33"/>
      <c r="I9" s="34"/>
      <c r="J9" s="12">
        <v>78.125</v>
      </c>
      <c r="K9" s="4"/>
      <c r="L9"/>
      <c r="M9" s="24"/>
      <c r="N9" s="12"/>
      <c r="O9" s="4"/>
      <c r="P9" s="4"/>
      <c r="Q9" s="15">
        <f>SUM(J9:M9)/4</f>
        <v>19.53125</v>
      </c>
    </row>
    <row r="10" spans="2:18" x14ac:dyDescent="0.35">
      <c r="B10" s="17">
        <v>2</v>
      </c>
      <c r="C10" s="3" t="s">
        <v>131</v>
      </c>
      <c r="D10" s="3" t="s">
        <v>132</v>
      </c>
      <c r="E10" s="3"/>
      <c r="F10" s="3"/>
      <c r="G10" s="33"/>
      <c r="H10" s="33"/>
      <c r="I10" s="34"/>
      <c r="J10" s="12">
        <v>0</v>
      </c>
      <c r="K10" s="4"/>
      <c r="L10" s="3"/>
      <c r="M10" s="24"/>
      <c r="N10" s="12"/>
      <c r="O10" s="4"/>
      <c r="P10" s="4"/>
      <c r="Q10" s="15">
        <f t="shared" ref="Q10:Q32" si="0">SUM(J10:M10)/4</f>
        <v>0</v>
      </c>
    </row>
    <row r="11" spans="2:18" x14ac:dyDescent="0.35">
      <c r="B11" s="17">
        <v>3</v>
      </c>
      <c r="C11" s="3" t="s">
        <v>133</v>
      </c>
      <c r="D11" s="3" t="s">
        <v>134</v>
      </c>
      <c r="E11" s="3"/>
      <c r="F11" s="3"/>
      <c r="G11" s="33"/>
      <c r="H11" s="33"/>
      <c r="I11" s="34"/>
      <c r="J11" s="12">
        <v>0</v>
      </c>
      <c r="K11" s="4"/>
      <c r="L11" s="3"/>
      <c r="M11" s="24"/>
      <c r="N11" s="12"/>
      <c r="O11" s="4"/>
      <c r="P11" s="4"/>
      <c r="Q11" s="15">
        <f t="shared" si="0"/>
        <v>0</v>
      </c>
    </row>
    <row r="12" spans="2:18" x14ac:dyDescent="0.35">
      <c r="B12" s="17">
        <v>4</v>
      </c>
      <c r="C12" s="3" t="s">
        <v>135</v>
      </c>
      <c r="D12" s="3" t="s">
        <v>136</v>
      </c>
      <c r="E12" s="3"/>
      <c r="F12" s="3"/>
      <c r="G12" s="33"/>
      <c r="H12" s="33"/>
      <c r="I12" s="34"/>
      <c r="J12" s="12">
        <v>0</v>
      </c>
      <c r="K12" s="4"/>
      <c r="L12" s="3"/>
      <c r="M12" s="24"/>
      <c r="N12" s="12"/>
      <c r="O12" s="4"/>
      <c r="P12" s="4"/>
      <c r="Q12" s="15">
        <f t="shared" si="0"/>
        <v>0</v>
      </c>
    </row>
    <row r="13" spans="2:18" x14ac:dyDescent="0.35">
      <c r="B13" s="17">
        <v>5</v>
      </c>
      <c r="C13" s="3" t="s">
        <v>137</v>
      </c>
      <c r="D13" s="3" t="s">
        <v>138</v>
      </c>
      <c r="E13" s="3"/>
      <c r="F13" s="3"/>
      <c r="G13" s="33"/>
      <c r="H13" s="33"/>
      <c r="I13" s="34"/>
      <c r="J13" s="12">
        <v>0</v>
      </c>
      <c r="K13" s="4"/>
      <c r="L13" s="3"/>
      <c r="M13" s="24"/>
      <c r="N13" s="12"/>
      <c r="O13" s="4"/>
      <c r="P13" s="4"/>
      <c r="Q13" s="15">
        <f t="shared" si="0"/>
        <v>0</v>
      </c>
    </row>
    <row r="14" spans="2:18" x14ac:dyDescent="0.35">
      <c r="B14" s="17">
        <v>6</v>
      </c>
      <c r="C14" s="3" t="s">
        <v>139</v>
      </c>
      <c r="D14" s="3" t="s">
        <v>140</v>
      </c>
      <c r="E14" s="3"/>
      <c r="F14" s="3"/>
      <c r="G14" s="33"/>
      <c r="H14" s="33"/>
      <c r="I14" s="34"/>
      <c r="J14" s="12">
        <v>0</v>
      </c>
      <c r="K14" s="4"/>
      <c r="L14" s="3"/>
      <c r="M14" s="24"/>
      <c r="N14" s="12"/>
      <c r="O14" s="4"/>
      <c r="P14" s="4"/>
      <c r="Q14" s="15">
        <f t="shared" si="0"/>
        <v>0</v>
      </c>
    </row>
    <row r="15" spans="2:18" x14ac:dyDescent="0.35">
      <c r="B15" s="17">
        <v>7</v>
      </c>
      <c r="C15" s="3" t="s">
        <v>141</v>
      </c>
      <c r="D15" s="3" t="s">
        <v>142</v>
      </c>
      <c r="E15" s="3"/>
      <c r="F15" s="3"/>
      <c r="G15" s="33"/>
      <c r="H15" s="33"/>
      <c r="I15" s="34"/>
      <c r="J15" s="12">
        <v>0</v>
      </c>
      <c r="K15" s="4"/>
      <c r="L15" s="3"/>
      <c r="M15" s="24"/>
      <c r="N15" s="12"/>
      <c r="O15" s="4"/>
      <c r="P15" s="4"/>
      <c r="Q15" s="15">
        <f t="shared" si="0"/>
        <v>0</v>
      </c>
    </row>
    <row r="16" spans="2:18" x14ac:dyDescent="0.35">
      <c r="B16" s="17">
        <v>8</v>
      </c>
      <c r="C16" s="3" t="s">
        <v>143</v>
      </c>
      <c r="D16" s="35" t="s">
        <v>144</v>
      </c>
      <c r="E16" s="35"/>
      <c r="F16" s="35"/>
      <c r="G16" s="36"/>
      <c r="H16" s="36"/>
      <c r="I16" s="37"/>
      <c r="J16" s="12">
        <v>0</v>
      </c>
      <c r="K16" s="4"/>
      <c r="L16" s="3"/>
      <c r="M16" s="24"/>
      <c r="N16" s="12"/>
      <c r="O16" s="4"/>
      <c r="P16" s="4"/>
      <c r="Q16" s="15">
        <f t="shared" si="0"/>
        <v>0</v>
      </c>
    </row>
    <row r="17" spans="2:17" x14ac:dyDescent="0.35">
      <c r="B17" s="17">
        <v>9</v>
      </c>
      <c r="C17" s="24" t="s">
        <v>145</v>
      </c>
      <c r="D17" s="24" t="s">
        <v>146</v>
      </c>
      <c r="E17" s="33"/>
      <c r="F17" s="33"/>
      <c r="G17" s="33"/>
      <c r="H17" s="33"/>
      <c r="I17" s="34"/>
      <c r="J17" s="38">
        <v>0</v>
      </c>
      <c r="K17" s="4"/>
      <c r="L17" s="3"/>
      <c r="M17" s="24"/>
      <c r="N17" s="12"/>
      <c r="O17" s="4"/>
      <c r="P17" s="4"/>
      <c r="Q17" s="15">
        <f t="shared" si="0"/>
        <v>0</v>
      </c>
    </row>
    <row r="18" spans="2:17" x14ac:dyDescent="0.35">
      <c r="B18" s="17">
        <v>10</v>
      </c>
      <c r="C18" s="24" t="s">
        <v>147</v>
      </c>
      <c r="D18" s="24" t="s">
        <v>148</v>
      </c>
      <c r="E18" s="33"/>
      <c r="F18" s="33"/>
      <c r="G18" s="33"/>
      <c r="H18" s="33"/>
      <c r="I18" s="34"/>
      <c r="J18" s="38">
        <v>70</v>
      </c>
      <c r="K18" s="4"/>
      <c r="L18" s="3"/>
      <c r="M18" s="24"/>
      <c r="N18" s="12"/>
      <c r="O18" s="4"/>
      <c r="P18" s="4"/>
      <c r="Q18" s="15">
        <f t="shared" si="0"/>
        <v>17.5</v>
      </c>
    </row>
    <row r="19" spans="2:17" x14ac:dyDescent="0.35">
      <c r="B19" s="17">
        <v>11</v>
      </c>
      <c r="C19" s="24" t="s">
        <v>149</v>
      </c>
      <c r="D19" s="24" t="s">
        <v>150</v>
      </c>
      <c r="E19" s="33"/>
      <c r="F19" s="33"/>
      <c r="G19" s="33"/>
      <c r="H19" s="33"/>
      <c r="I19" s="34"/>
      <c r="J19" s="38">
        <v>70</v>
      </c>
      <c r="K19" s="4"/>
      <c r="L19" s="3"/>
      <c r="M19" s="24"/>
      <c r="N19" s="12"/>
      <c r="O19" s="4"/>
      <c r="P19" s="4"/>
      <c r="Q19" s="15">
        <f t="shared" si="0"/>
        <v>17.5</v>
      </c>
    </row>
    <row r="20" spans="2:17" x14ac:dyDescent="0.35">
      <c r="B20" s="17">
        <v>12</v>
      </c>
      <c r="C20" s="24" t="s">
        <v>151</v>
      </c>
      <c r="D20" s="24" t="s">
        <v>152</v>
      </c>
      <c r="E20" s="33"/>
      <c r="F20" s="33"/>
      <c r="G20" s="33"/>
      <c r="H20" s="33"/>
      <c r="I20" s="34"/>
      <c r="J20" s="38">
        <v>75</v>
      </c>
      <c r="K20" s="4"/>
      <c r="L20" s="3"/>
      <c r="M20" s="24"/>
      <c r="N20" s="12"/>
      <c r="O20" s="4"/>
      <c r="P20" s="4"/>
      <c r="Q20" s="15">
        <f t="shared" si="0"/>
        <v>18.75</v>
      </c>
    </row>
    <row r="21" spans="2:17" x14ac:dyDescent="0.35">
      <c r="B21" s="17">
        <v>13</v>
      </c>
      <c r="C21" s="24" t="s">
        <v>153</v>
      </c>
      <c r="D21" s="24" t="s">
        <v>154</v>
      </c>
      <c r="E21" s="33"/>
      <c r="F21" s="33"/>
      <c r="G21" s="33"/>
      <c r="H21" s="33"/>
      <c r="I21" s="34"/>
      <c r="J21" s="38">
        <v>0</v>
      </c>
      <c r="K21" s="4"/>
      <c r="L21" s="3"/>
      <c r="M21" s="24"/>
      <c r="N21" s="12"/>
      <c r="O21" s="4"/>
      <c r="P21" s="4"/>
      <c r="Q21" s="15">
        <f t="shared" si="0"/>
        <v>0</v>
      </c>
    </row>
    <row r="22" spans="2:17" x14ac:dyDescent="0.35">
      <c r="B22" s="17">
        <v>14</v>
      </c>
      <c r="C22" s="24" t="s">
        <v>155</v>
      </c>
      <c r="D22" s="24" t="s">
        <v>156</v>
      </c>
      <c r="E22" s="33"/>
      <c r="F22" s="33"/>
      <c r="G22" s="33"/>
      <c r="H22" s="33"/>
      <c r="I22" s="34"/>
      <c r="J22" s="38">
        <v>0</v>
      </c>
      <c r="K22" s="4"/>
      <c r="L22" s="3"/>
      <c r="M22" s="24"/>
      <c r="N22" s="12"/>
      <c r="O22" s="4"/>
      <c r="P22" s="4"/>
      <c r="Q22" s="15">
        <f t="shared" si="0"/>
        <v>0</v>
      </c>
    </row>
    <row r="23" spans="2:17" x14ac:dyDescent="0.35">
      <c r="B23" s="17">
        <v>15</v>
      </c>
      <c r="C23" s="24" t="s">
        <v>157</v>
      </c>
      <c r="D23" s="24" t="s">
        <v>158</v>
      </c>
      <c r="E23" s="33"/>
      <c r="F23" s="33"/>
      <c r="G23" s="33"/>
      <c r="H23" s="33"/>
      <c r="I23" s="34"/>
      <c r="J23" s="38">
        <v>70</v>
      </c>
      <c r="K23" s="4"/>
      <c r="L23" s="3"/>
      <c r="M23" s="24"/>
      <c r="N23" s="12"/>
      <c r="O23" s="4"/>
      <c r="P23" s="4"/>
      <c r="Q23" s="15">
        <f t="shared" si="0"/>
        <v>17.5</v>
      </c>
    </row>
    <row r="24" spans="2:17" x14ac:dyDescent="0.35">
      <c r="B24" s="17">
        <v>16</v>
      </c>
      <c r="C24" s="24" t="s">
        <v>159</v>
      </c>
      <c r="D24" s="24" t="s">
        <v>160</v>
      </c>
      <c r="E24" s="33"/>
      <c r="F24" s="33"/>
      <c r="G24" s="33"/>
      <c r="H24" s="33"/>
      <c r="I24" s="34"/>
      <c r="J24" s="38">
        <v>84.375</v>
      </c>
      <c r="K24" s="4"/>
      <c r="L24" s="3"/>
      <c r="M24" s="24"/>
      <c r="N24" s="12"/>
      <c r="O24" s="4"/>
      <c r="P24" s="4"/>
      <c r="Q24" s="15">
        <f t="shared" si="0"/>
        <v>21.09375</v>
      </c>
    </row>
    <row r="25" spans="2:17" x14ac:dyDescent="0.35">
      <c r="B25" s="17">
        <v>17</v>
      </c>
      <c r="C25" s="24" t="s">
        <v>161</v>
      </c>
      <c r="D25" s="24" t="s">
        <v>162</v>
      </c>
      <c r="E25" s="33"/>
      <c r="F25" s="33"/>
      <c r="G25" s="33"/>
      <c r="H25" s="33"/>
      <c r="I25" s="34"/>
      <c r="J25" s="38">
        <v>0</v>
      </c>
      <c r="K25" s="4"/>
      <c r="L25" s="3"/>
      <c r="M25" s="24"/>
      <c r="N25" s="4"/>
      <c r="O25" s="4"/>
      <c r="P25" s="4"/>
      <c r="Q25" s="15">
        <f t="shared" si="0"/>
        <v>0</v>
      </c>
    </row>
    <row r="26" spans="2:17" x14ac:dyDescent="0.35">
      <c r="B26" s="17">
        <v>18</v>
      </c>
      <c r="C26" s="24" t="s">
        <v>163</v>
      </c>
      <c r="D26" s="24" t="s">
        <v>164</v>
      </c>
      <c r="E26" s="33"/>
      <c r="F26" s="33"/>
      <c r="G26" s="33"/>
      <c r="H26" s="33"/>
      <c r="I26" s="34"/>
      <c r="J26" s="38">
        <v>81.25</v>
      </c>
      <c r="K26" s="4"/>
      <c r="L26" s="3"/>
      <c r="M26" s="24"/>
      <c r="N26" s="4"/>
      <c r="O26" s="4"/>
      <c r="P26" s="4"/>
      <c r="Q26" s="15">
        <f t="shared" si="0"/>
        <v>20.3125</v>
      </c>
    </row>
    <row r="27" spans="2:17" x14ac:dyDescent="0.35">
      <c r="B27" s="17">
        <v>19</v>
      </c>
      <c r="C27" s="24" t="s">
        <v>165</v>
      </c>
      <c r="D27" s="24" t="s">
        <v>166</v>
      </c>
      <c r="E27" s="33"/>
      <c r="F27" s="33"/>
      <c r="G27" s="33"/>
      <c r="H27" s="33"/>
      <c r="I27" s="34"/>
      <c r="J27" s="38">
        <v>96.875</v>
      </c>
      <c r="K27" s="4"/>
      <c r="L27" s="3"/>
      <c r="M27" s="24"/>
      <c r="N27" s="4"/>
      <c r="O27" s="4"/>
      <c r="P27" s="4"/>
      <c r="Q27" s="15">
        <f t="shared" si="0"/>
        <v>24.21875</v>
      </c>
    </row>
    <row r="28" spans="2:17" x14ac:dyDescent="0.35">
      <c r="B28" s="17">
        <v>20</v>
      </c>
      <c r="C28" s="24" t="s">
        <v>167</v>
      </c>
      <c r="D28" s="24" t="s">
        <v>168</v>
      </c>
      <c r="E28" s="33"/>
      <c r="F28" s="33"/>
      <c r="G28" s="33"/>
      <c r="H28" s="33"/>
      <c r="I28" s="34"/>
      <c r="J28" s="38">
        <v>87.5</v>
      </c>
      <c r="K28" s="4"/>
      <c r="L28" s="3"/>
      <c r="M28" s="24"/>
      <c r="N28" s="4"/>
      <c r="O28" s="4"/>
      <c r="P28" s="4"/>
      <c r="Q28" s="15">
        <f t="shared" si="0"/>
        <v>21.875</v>
      </c>
    </row>
    <row r="29" spans="2:17" x14ac:dyDescent="0.35">
      <c r="B29" s="17">
        <v>21</v>
      </c>
      <c r="C29" s="24" t="s">
        <v>169</v>
      </c>
      <c r="D29" s="24" t="s">
        <v>170</v>
      </c>
      <c r="E29" s="33"/>
      <c r="F29" s="33"/>
      <c r="G29" s="33"/>
      <c r="H29" s="33"/>
      <c r="I29" s="34"/>
      <c r="J29" s="38">
        <v>87.5</v>
      </c>
      <c r="K29" s="16"/>
      <c r="L29" s="3"/>
      <c r="M29" s="24"/>
      <c r="N29" s="4"/>
      <c r="O29" s="4"/>
      <c r="P29" s="4"/>
      <c r="Q29" s="15">
        <f t="shared" si="0"/>
        <v>21.875</v>
      </c>
    </row>
    <row r="30" spans="2:17" x14ac:dyDescent="0.35">
      <c r="B30" s="17">
        <v>22</v>
      </c>
      <c r="C30" s="24" t="s">
        <v>69</v>
      </c>
      <c r="D30" s="24" t="s">
        <v>70</v>
      </c>
      <c r="E30" s="33"/>
      <c r="F30" s="33"/>
      <c r="G30" s="33"/>
      <c r="H30" s="33"/>
      <c r="I30" s="34"/>
      <c r="J30" s="38">
        <v>0</v>
      </c>
      <c r="K30" s="16"/>
      <c r="L30" s="3"/>
      <c r="M30" s="3"/>
      <c r="N30" s="4"/>
      <c r="O30" s="4"/>
      <c r="P30" s="4"/>
      <c r="Q30" s="15">
        <f t="shared" si="0"/>
        <v>0</v>
      </c>
    </row>
    <row r="31" spans="2:17" x14ac:dyDescent="0.35">
      <c r="B31" s="17">
        <v>23</v>
      </c>
      <c r="C31" s="24" t="s">
        <v>171</v>
      </c>
      <c r="D31" s="24" t="s">
        <v>172</v>
      </c>
      <c r="E31" s="33"/>
      <c r="F31" s="33"/>
      <c r="G31" s="33"/>
      <c r="H31" s="33"/>
      <c r="I31" s="34"/>
      <c r="J31" s="38">
        <v>0</v>
      </c>
      <c r="K31" s="16"/>
      <c r="L31" s="3"/>
      <c r="M31" s="26"/>
      <c r="N31" s="4"/>
      <c r="O31" s="4"/>
      <c r="P31" s="4"/>
      <c r="Q31" s="15">
        <f t="shared" si="0"/>
        <v>0</v>
      </c>
    </row>
    <row r="32" spans="2:17" x14ac:dyDescent="0.35">
      <c r="B32" s="17">
        <v>24</v>
      </c>
      <c r="C32" s="24" t="s">
        <v>173</v>
      </c>
      <c r="D32" s="24" t="s">
        <v>174</v>
      </c>
      <c r="E32" s="33"/>
      <c r="F32" s="33"/>
      <c r="G32" s="33"/>
      <c r="H32" s="33"/>
      <c r="I32" s="34"/>
      <c r="J32" s="38">
        <v>0</v>
      </c>
      <c r="K32" s="4"/>
      <c r="L32" s="3"/>
      <c r="M32" s="24"/>
      <c r="N32" s="4"/>
      <c r="O32" s="4"/>
      <c r="P32" s="4"/>
      <c r="Q32" s="15">
        <f t="shared" si="0"/>
        <v>0</v>
      </c>
    </row>
    <row r="33" spans="2:17" x14ac:dyDescent="0.35">
      <c r="B33" s="17">
        <v>25</v>
      </c>
      <c r="C33" s="24" t="s">
        <v>175</v>
      </c>
      <c r="D33" s="24" t="s">
        <v>176</v>
      </c>
      <c r="E33" s="33"/>
      <c r="F33" s="33"/>
      <c r="G33" s="33"/>
      <c r="H33" s="33"/>
      <c r="I33" s="34"/>
      <c r="J33" s="38">
        <v>78.125</v>
      </c>
      <c r="K33" s="4"/>
      <c r="L33" s="20"/>
      <c r="M33" s="4"/>
      <c r="N33" s="4"/>
      <c r="O33" s="4"/>
      <c r="P33" s="4"/>
      <c r="Q33" s="15">
        <f t="shared" ref="Q33:Q50" si="1">SUM(J33:P33)/7</f>
        <v>11.160714285714286</v>
      </c>
    </row>
    <row r="34" spans="2:17" x14ac:dyDescent="0.35">
      <c r="B34" s="17">
        <v>26</v>
      </c>
      <c r="C34" s="24" t="s">
        <v>177</v>
      </c>
      <c r="D34" s="24" t="s">
        <v>178</v>
      </c>
      <c r="E34" s="33"/>
      <c r="F34" s="33"/>
      <c r="G34" s="33"/>
      <c r="H34" s="33"/>
      <c r="I34" s="34"/>
      <c r="J34" s="38">
        <v>0</v>
      </c>
      <c r="K34" s="4"/>
      <c r="L34" s="4"/>
      <c r="M34" s="4"/>
      <c r="N34" s="4"/>
      <c r="O34" s="4"/>
      <c r="P34" s="4"/>
      <c r="Q34" s="15">
        <f t="shared" si="1"/>
        <v>0</v>
      </c>
    </row>
    <row r="35" spans="2:17" x14ac:dyDescent="0.35">
      <c r="B35" s="17">
        <v>27</v>
      </c>
      <c r="C35" s="24" t="s">
        <v>179</v>
      </c>
      <c r="D35" s="24" t="s">
        <v>180</v>
      </c>
      <c r="E35" s="33"/>
      <c r="F35" s="33"/>
      <c r="G35" s="33"/>
      <c r="H35" s="33"/>
      <c r="I35" s="34"/>
      <c r="J35" s="38">
        <v>0</v>
      </c>
      <c r="K35" s="4"/>
      <c r="L35" s="4"/>
      <c r="M35" s="4"/>
      <c r="N35" s="4"/>
      <c r="O35" s="4"/>
      <c r="P35" s="4"/>
      <c r="Q35" s="15">
        <f t="shared" si="1"/>
        <v>0</v>
      </c>
    </row>
    <row r="36" spans="2:17" x14ac:dyDescent="0.35">
      <c r="B36" s="17">
        <v>28</v>
      </c>
      <c r="C36" s="24" t="s">
        <v>181</v>
      </c>
      <c r="D36" s="24" t="s">
        <v>182</v>
      </c>
      <c r="E36" s="33"/>
      <c r="F36" s="33"/>
      <c r="G36" s="33"/>
      <c r="H36" s="33"/>
      <c r="I36" s="34"/>
      <c r="J36" s="38">
        <v>0</v>
      </c>
      <c r="K36" s="4"/>
      <c r="L36" s="4"/>
      <c r="M36" s="4"/>
      <c r="N36" s="4"/>
      <c r="O36" s="4"/>
      <c r="P36" s="4"/>
      <c r="Q36" s="15">
        <f t="shared" si="1"/>
        <v>0</v>
      </c>
    </row>
    <row r="37" spans="2:17" x14ac:dyDescent="0.35">
      <c r="B37" s="17">
        <v>29</v>
      </c>
      <c r="C37" s="24" t="s">
        <v>183</v>
      </c>
      <c r="D37" s="24" t="s">
        <v>184</v>
      </c>
      <c r="E37" s="33"/>
      <c r="F37" s="33"/>
      <c r="G37" s="33"/>
      <c r="H37" s="33"/>
      <c r="I37" s="34"/>
      <c r="J37" s="38">
        <v>0</v>
      </c>
      <c r="K37" s="4"/>
      <c r="L37" s="4"/>
      <c r="M37" s="4"/>
      <c r="N37" s="4"/>
      <c r="O37" s="4"/>
      <c r="P37" s="4"/>
      <c r="Q37" s="15">
        <f t="shared" si="1"/>
        <v>0</v>
      </c>
    </row>
    <row r="38" spans="2:17" x14ac:dyDescent="0.35">
      <c r="B38" s="17">
        <v>30</v>
      </c>
      <c r="C38" s="24" t="s">
        <v>185</v>
      </c>
      <c r="D38" s="24" t="s">
        <v>186</v>
      </c>
      <c r="E38" s="33"/>
      <c r="F38" s="33"/>
      <c r="G38" s="33"/>
      <c r="H38" s="33"/>
      <c r="I38" s="34"/>
      <c r="J38" s="38">
        <v>81.25</v>
      </c>
      <c r="K38" s="4"/>
      <c r="L38" s="4"/>
      <c r="M38" s="4"/>
      <c r="N38" s="4"/>
      <c r="O38" s="4"/>
      <c r="P38" s="4"/>
      <c r="Q38" s="15">
        <f t="shared" si="1"/>
        <v>11.607142857142858</v>
      </c>
    </row>
    <row r="39" spans="2:17" x14ac:dyDescent="0.35">
      <c r="B39" s="17">
        <v>31</v>
      </c>
      <c r="C39" s="24" t="s">
        <v>187</v>
      </c>
      <c r="D39" s="24" t="s">
        <v>188</v>
      </c>
      <c r="E39" s="33"/>
      <c r="F39" s="33"/>
      <c r="G39" s="33"/>
      <c r="H39" s="33"/>
      <c r="I39" s="34"/>
      <c r="J39" s="38">
        <v>75</v>
      </c>
      <c r="K39" s="4"/>
      <c r="L39" s="4"/>
      <c r="M39" s="4"/>
      <c r="N39" s="4"/>
      <c r="O39" s="4"/>
      <c r="P39" s="4"/>
      <c r="Q39" s="15">
        <f t="shared" si="1"/>
        <v>10.714285714285714</v>
      </c>
    </row>
    <row r="40" spans="2:17" x14ac:dyDescent="0.35">
      <c r="B40" s="17">
        <v>32</v>
      </c>
      <c r="C40" s="24" t="s">
        <v>189</v>
      </c>
      <c r="D40" s="24" t="s">
        <v>190</v>
      </c>
      <c r="E40" s="33"/>
      <c r="F40" s="33"/>
      <c r="G40" s="33"/>
      <c r="H40" s="33"/>
      <c r="I40" s="34"/>
      <c r="J40" s="38">
        <v>0</v>
      </c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17">
        <v>33</v>
      </c>
      <c r="C41" s="24" t="s">
        <v>191</v>
      </c>
      <c r="D41" s="24" t="s">
        <v>192</v>
      </c>
      <c r="E41" s="33"/>
      <c r="F41" s="33"/>
      <c r="G41" s="33"/>
      <c r="H41" s="33"/>
      <c r="I41" s="34"/>
      <c r="J41" s="38">
        <v>85.625</v>
      </c>
      <c r="K41" s="4"/>
      <c r="L41" s="4"/>
      <c r="M41" s="4"/>
      <c r="N41" s="4"/>
      <c r="O41" s="4"/>
      <c r="P41" s="4"/>
      <c r="Q41" s="15">
        <f t="shared" si="1"/>
        <v>12.232142857142858</v>
      </c>
    </row>
    <row r="42" spans="2:17" x14ac:dyDescent="0.35">
      <c r="B42" s="17">
        <v>34</v>
      </c>
      <c r="C42" s="24" t="s">
        <v>193</v>
      </c>
      <c r="D42" s="24" t="s">
        <v>194</v>
      </c>
      <c r="E42" s="33"/>
      <c r="F42" s="33"/>
      <c r="G42" s="33"/>
      <c r="H42" s="33"/>
      <c r="I42" s="34"/>
      <c r="J42" s="38">
        <v>0</v>
      </c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17">
        <v>35</v>
      </c>
      <c r="C43" s="24" t="s">
        <v>195</v>
      </c>
      <c r="D43" s="24" t="s">
        <v>196</v>
      </c>
      <c r="E43" s="33"/>
      <c r="F43" s="33"/>
      <c r="G43" s="33"/>
      <c r="H43" s="33"/>
      <c r="I43" s="34"/>
      <c r="J43" s="38">
        <v>0</v>
      </c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17">
        <v>36</v>
      </c>
      <c r="C44" s="24" t="s">
        <v>197</v>
      </c>
      <c r="D44" s="24" t="s">
        <v>198</v>
      </c>
      <c r="E44" s="33"/>
      <c r="F44" s="33"/>
      <c r="G44" s="33"/>
      <c r="H44" s="33"/>
      <c r="I44" s="34"/>
      <c r="J44" s="38">
        <v>90.625</v>
      </c>
      <c r="K44" s="4"/>
      <c r="L44" s="4"/>
      <c r="M44" s="4"/>
      <c r="N44" s="4"/>
      <c r="O44" s="4"/>
      <c r="P44" s="4"/>
      <c r="Q44" s="15">
        <f t="shared" si="1"/>
        <v>12.946428571428571</v>
      </c>
    </row>
    <row r="45" spans="2:17" x14ac:dyDescent="0.35">
      <c r="B45" s="17">
        <v>37</v>
      </c>
      <c r="C45" s="24" t="s">
        <v>199</v>
      </c>
      <c r="D45" s="24" t="s">
        <v>200</v>
      </c>
      <c r="E45" s="33"/>
      <c r="F45" s="33"/>
      <c r="G45" s="33"/>
      <c r="H45" s="33"/>
      <c r="I45" s="34"/>
      <c r="J45" s="38">
        <v>81.25</v>
      </c>
      <c r="K45" s="4"/>
      <c r="L45" s="4"/>
      <c r="M45" s="4"/>
      <c r="N45" s="4"/>
      <c r="O45" s="4"/>
      <c r="P45" s="4"/>
      <c r="Q45" s="15">
        <f t="shared" si="1"/>
        <v>11.607142857142858</v>
      </c>
    </row>
    <row r="46" spans="2:17" x14ac:dyDescent="0.35">
      <c r="B46" s="17">
        <v>38</v>
      </c>
      <c r="C46" s="24" t="s">
        <v>201</v>
      </c>
      <c r="D46" s="24" t="s">
        <v>202</v>
      </c>
      <c r="E46" s="33"/>
      <c r="F46" s="33"/>
      <c r="G46" s="33"/>
      <c r="H46" s="33"/>
      <c r="I46" s="34"/>
      <c r="J46" s="38">
        <v>0</v>
      </c>
      <c r="K46" s="4"/>
      <c r="L46" s="4"/>
      <c r="M46" s="4"/>
      <c r="N46" s="4"/>
      <c r="O46" s="4"/>
      <c r="P46" s="4"/>
      <c r="Q46" s="15">
        <f t="shared" si="1"/>
        <v>0</v>
      </c>
    </row>
    <row r="47" spans="2:17" x14ac:dyDescent="0.35">
      <c r="B47" s="17">
        <v>39</v>
      </c>
      <c r="C47" s="24" t="s">
        <v>203</v>
      </c>
      <c r="D47" s="24" t="s">
        <v>204</v>
      </c>
      <c r="E47" s="33"/>
      <c r="F47" s="33"/>
      <c r="G47" s="33"/>
      <c r="H47" s="33"/>
      <c r="I47" s="34"/>
      <c r="J47" s="38">
        <v>75</v>
      </c>
      <c r="K47" s="4"/>
      <c r="L47" s="4"/>
      <c r="M47" s="4"/>
      <c r="N47" s="4"/>
      <c r="O47" s="4"/>
      <c r="P47" s="4"/>
      <c r="Q47" s="15">
        <f t="shared" si="1"/>
        <v>10.714285714285714</v>
      </c>
    </row>
    <row r="48" spans="2:17" x14ac:dyDescent="0.35">
      <c r="B48" s="17">
        <v>40</v>
      </c>
      <c r="C48" s="24" t="s">
        <v>205</v>
      </c>
      <c r="D48" s="24" t="s">
        <v>206</v>
      </c>
      <c r="E48" s="33"/>
      <c r="F48" s="33"/>
      <c r="G48" s="33"/>
      <c r="H48" s="33"/>
      <c r="I48" s="34"/>
      <c r="J48" s="38">
        <v>84.375</v>
      </c>
      <c r="K48" s="4"/>
      <c r="L48" s="4"/>
      <c r="M48" s="4"/>
      <c r="N48" s="4"/>
      <c r="O48" s="4"/>
      <c r="P48" s="4"/>
      <c r="Q48" s="15">
        <f t="shared" si="1"/>
        <v>12.053571428571429</v>
      </c>
    </row>
    <row r="49" spans="2:17" x14ac:dyDescent="0.35">
      <c r="B49" s="17">
        <v>41</v>
      </c>
      <c r="C49" s="24" t="s">
        <v>207</v>
      </c>
      <c r="D49" s="24" t="s">
        <v>208</v>
      </c>
      <c r="E49" s="33"/>
      <c r="F49" s="33"/>
      <c r="G49" s="33"/>
      <c r="H49" s="33"/>
      <c r="I49" s="34"/>
      <c r="J49" s="38">
        <v>75</v>
      </c>
      <c r="K49" s="4"/>
      <c r="L49" s="4"/>
      <c r="M49" s="4"/>
      <c r="N49" s="4"/>
      <c r="O49" s="4"/>
      <c r="P49" s="4"/>
      <c r="Q49" s="15">
        <f t="shared" si="1"/>
        <v>10.714285714285714</v>
      </c>
    </row>
    <row r="50" spans="2:17" x14ac:dyDescent="0.35">
      <c r="B50" s="17">
        <v>42</v>
      </c>
      <c r="C50" s="24" t="s">
        <v>209</v>
      </c>
      <c r="D50" s="24" t="s">
        <v>210</v>
      </c>
      <c r="E50" s="33"/>
      <c r="F50" s="33"/>
      <c r="G50" s="33"/>
      <c r="H50" s="33"/>
      <c r="I50" s="34"/>
      <c r="J50" s="38">
        <v>78.125</v>
      </c>
      <c r="K50" s="4"/>
      <c r="L50" s="4"/>
      <c r="M50" s="4"/>
      <c r="N50" s="4"/>
      <c r="O50" s="4"/>
      <c r="P50" s="4"/>
      <c r="Q50" s="15">
        <f t="shared" si="1"/>
        <v>11.160714285714286</v>
      </c>
    </row>
    <row r="51" spans="2:17" x14ac:dyDescent="0.35">
      <c r="B51" s="17">
        <v>43</v>
      </c>
      <c r="C51" s="24" t="s">
        <v>211</v>
      </c>
      <c r="D51" s="24" t="s">
        <v>212</v>
      </c>
      <c r="E51" s="33"/>
      <c r="F51" s="33"/>
      <c r="G51" s="33"/>
      <c r="H51" s="33"/>
      <c r="I51" s="34"/>
      <c r="J51" s="38">
        <v>0</v>
      </c>
      <c r="K51" s="4"/>
      <c r="L51" s="4"/>
      <c r="M51" s="4"/>
      <c r="N51" s="4"/>
      <c r="O51" s="4"/>
      <c r="P51" s="4"/>
      <c r="Q51" s="15">
        <f t="shared" ref="Q51:Q53" si="2">SUM(J51:P51)/7</f>
        <v>0</v>
      </c>
    </row>
    <row r="52" spans="2:17" x14ac:dyDescent="0.35">
      <c r="B52" s="17">
        <v>44</v>
      </c>
      <c r="C52" s="24" t="s">
        <v>213</v>
      </c>
      <c r="D52" s="24" t="s">
        <v>214</v>
      </c>
      <c r="E52" s="33"/>
      <c r="F52" s="33"/>
      <c r="G52" s="33"/>
      <c r="H52" s="33"/>
      <c r="I52" s="34"/>
      <c r="J52" s="38">
        <v>0</v>
      </c>
      <c r="K52" s="4"/>
      <c r="L52" s="4"/>
      <c r="M52" s="4"/>
      <c r="N52" s="4"/>
      <c r="O52" s="4"/>
      <c r="P52" s="4"/>
      <c r="Q52" s="15">
        <f t="shared" si="2"/>
        <v>0</v>
      </c>
    </row>
    <row r="53" spans="2:17" x14ac:dyDescent="0.35">
      <c r="B53" s="17">
        <v>45</v>
      </c>
      <c r="C53" s="24" t="s">
        <v>215</v>
      </c>
      <c r="D53" s="24" t="s">
        <v>216</v>
      </c>
      <c r="E53" s="33"/>
      <c r="F53" s="33"/>
      <c r="G53" s="33"/>
      <c r="H53" s="33"/>
      <c r="I53" s="34"/>
      <c r="J53" s="38">
        <v>81.25</v>
      </c>
      <c r="K53" s="4"/>
      <c r="L53" s="4"/>
      <c r="M53" s="4"/>
      <c r="N53" s="4"/>
      <c r="O53" s="4"/>
      <c r="P53" s="4"/>
      <c r="Q53" s="15">
        <f t="shared" si="2"/>
        <v>11.607142857142858</v>
      </c>
    </row>
    <row r="54" spans="2:17" x14ac:dyDescent="0.35">
      <c r="C54" s="48"/>
      <c r="D54" s="48"/>
      <c r="E54" s="1"/>
      <c r="J54" s="41"/>
    </row>
    <row r="55" spans="2:17" x14ac:dyDescent="0.35">
      <c r="C55" s="48"/>
      <c r="D55" s="48"/>
      <c r="E55" s="1"/>
      <c r="H55" s="51" t="s">
        <v>19</v>
      </c>
      <c r="I55" s="51"/>
      <c r="J55" s="4">
        <f>COUNTIF(J9:J53,"&gt;=70")</f>
        <v>21</v>
      </c>
      <c r="K55" s="16">
        <f t="shared" ref="K55:P55" si="3">COUNTIF(K9:K53,"&gt;=70")</f>
        <v>0</v>
      </c>
      <c r="L55" s="16">
        <f>COUNTIF(L9:L53,"&gt;=70")</f>
        <v>0</v>
      </c>
      <c r="M55" s="4">
        <f>COUNTIF(M9:M53,"&gt;=70")</f>
        <v>0</v>
      </c>
      <c r="N55" s="4">
        <f t="shared" si="3"/>
        <v>0</v>
      </c>
      <c r="O55" s="4">
        <f t="shared" si="3"/>
        <v>0</v>
      </c>
      <c r="P55" s="4">
        <f t="shared" si="3"/>
        <v>0</v>
      </c>
      <c r="Q55" s="14">
        <f>COUNTIF(Q9:Q53,"&gt;=70")</f>
        <v>0</v>
      </c>
    </row>
    <row r="56" spans="2:17" x14ac:dyDescent="0.35">
      <c r="C56" s="48"/>
      <c r="D56" s="48"/>
      <c r="E56" s="8"/>
      <c r="H56" s="51" t="s">
        <v>20</v>
      </c>
      <c r="I56" s="51"/>
      <c r="J56" s="4">
        <f>COUNTIF(J9:J54,"&lt;70")</f>
        <v>24</v>
      </c>
      <c r="K56" s="16">
        <f t="shared" ref="K56:P56" si="4">COUNTIF(K9:K54,"&lt;70")</f>
        <v>0</v>
      </c>
      <c r="L56" s="16">
        <f>COUNTIF(L9:L54,"&lt;70")</f>
        <v>0</v>
      </c>
      <c r="M56" s="4">
        <f>COUNTIF(M9:M54,"&lt;70")</f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14">
        <f>COUNTIF(Q9:Q16,"&lt;70")</f>
        <v>8</v>
      </c>
    </row>
    <row r="57" spans="2:17" x14ac:dyDescent="0.35">
      <c r="C57" s="48"/>
      <c r="D57" s="48"/>
      <c r="E57" s="48"/>
      <c r="H57" s="51" t="s">
        <v>21</v>
      </c>
      <c r="I57" s="51"/>
      <c r="J57" s="4">
        <f>COUNT(J9:J53)</f>
        <v>45</v>
      </c>
      <c r="K57" s="16">
        <f t="shared" ref="K57:P57" si="5">COUNT(K9:K53)</f>
        <v>0</v>
      </c>
      <c r="L57" s="16">
        <f>COUNT(L9:L53)</f>
        <v>0</v>
      </c>
      <c r="M57" s="4">
        <f>COUNT(M9:M53)</f>
        <v>0</v>
      </c>
      <c r="N57" s="4">
        <f t="shared" si="5"/>
        <v>0</v>
      </c>
      <c r="O57" s="4">
        <f t="shared" si="5"/>
        <v>0</v>
      </c>
      <c r="P57" s="4">
        <f t="shared" si="5"/>
        <v>0</v>
      </c>
      <c r="Q57" s="14">
        <f>COUNT(Q9:Q16)</f>
        <v>8</v>
      </c>
    </row>
    <row r="58" spans="2:17" x14ac:dyDescent="0.35">
      <c r="C58" s="48"/>
      <c r="D58" s="48"/>
      <c r="E58" s="1"/>
      <c r="H58" s="52" t="s">
        <v>16</v>
      </c>
      <c r="I58" s="52"/>
      <c r="J58" s="9">
        <f>J55/J57</f>
        <v>0.46666666666666667</v>
      </c>
      <c r="K58" s="11" t="e">
        <f t="shared" ref="K58:Q58" si="6">K55/K57</f>
        <v>#DIV/0!</v>
      </c>
      <c r="L58" s="11" t="e">
        <f t="shared" si="6"/>
        <v>#DIV/0!</v>
      </c>
      <c r="M58" s="25" t="e">
        <f t="shared" si="6"/>
        <v>#DIV/0!</v>
      </c>
      <c r="N58" s="11" t="e">
        <f t="shared" si="6"/>
        <v>#DIV/0!</v>
      </c>
      <c r="O58" s="11" t="e">
        <f t="shared" si="6"/>
        <v>#DIV/0!</v>
      </c>
      <c r="P58" s="11" t="e">
        <f t="shared" si="6"/>
        <v>#DIV/0!</v>
      </c>
      <c r="Q58" s="13">
        <f t="shared" si="6"/>
        <v>0</v>
      </c>
    </row>
    <row r="59" spans="2:17" x14ac:dyDescent="0.35">
      <c r="C59" s="48"/>
      <c r="D59" s="48"/>
      <c r="E59" s="1"/>
      <c r="H59" s="52" t="s">
        <v>17</v>
      </c>
      <c r="I59" s="52"/>
      <c r="J59" s="9">
        <f>J56/J57</f>
        <v>0.53333333333333333</v>
      </c>
      <c r="K59" s="9" t="e">
        <f t="shared" ref="K59:Q59" si="7">K56/K57</f>
        <v>#DIV/0!</v>
      </c>
      <c r="L59" s="11" t="e">
        <f t="shared" si="7"/>
        <v>#DIV/0!</v>
      </c>
      <c r="M59" s="25" t="e">
        <f t="shared" si="7"/>
        <v>#DIV/0!</v>
      </c>
      <c r="N59" s="11" t="e">
        <f t="shared" si="7"/>
        <v>#DIV/0!</v>
      </c>
      <c r="O59" s="11" t="e">
        <f t="shared" si="7"/>
        <v>#DIV/0!</v>
      </c>
      <c r="P59" s="11" t="e">
        <f t="shared" si="7"/>
        <v>#DIV/0!</v>
      </c>
      <c r="Q59" s="13">
        <f t="shared" si="7"/>
        <v>1</v>
      </c>
    </row>
    <row r="60" spans="2:17" x14ac:dyDescent="0.35">
      <c r="C60" s="48"/>
      <c r="D60" s="48"/>
      <c r="E60" s="8"/>
    </row>
    <row r="61" spans="2:17" x14ac:dyDescent="0.35">
      <c r="C61" s="1"/>
      <c r="D61" s="1"/>
      <c r="E61" s="8"/>
    </row>
    <row r="63" spans="2:17" x14ac:dyDescent="0.35">
      <c r="J63" s="49" t="s">
        <v>24</v>
      </c>
      <c r="K63" s="49"/>
      <c r="L63" s="49"/>
      <c r="M63" s="49"/>
      <c r="N63" s="49"/>
      <c r="O63" s="49"/>
      <c r="P63" s="49"/>
    </row>
    <row r="64" spans="2:17" x14ac:dyDescent="0.35">
      <c r="J64" s="50" t="s">
        <v>18</v>
      </c>
      <c r="K64" s="50"/>
      <c r="L64" s="50"/>
      <c r="M64" s="50"/>
      <c r="N64" s="50"/>
      <c r="O64" s="50"/>
      <c r="P64" s="50"/>
    </row>
  </sheetData>
  <mergeCells count="22">
    <mergeCell ref="D8:I8"/>
    <mergeCell ref="B2:P2"/>
    <mergeCell ref="C3:P3"/>
    <mergeCell ref="D4:G4"/>
    <mergeCell ref="J4:K4"/>
    <mergeCell ref="D6:G6"/>
    <mergeCell ref="I6:J6"/>
    <mergeCell ref="K6:P6"/>
    <mergeCell ref="C55:D55"/>
    <mergeCell ref="H55:I55"/>
    <mergeCell ref="C54:D54"/>
    <mergeCell ref="C56:D56"/>
    <mergeCell ref="H56:I56"/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topLeftCell="A43" workbookViewId="0">
      <selection activeCell="J27" sqref="J2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35">
      <c r="C4" t="s">
        <v>0</v>
      </c>
      <c r="D4" s="55" t="s">
        <v>266</v>
      </c>
      <c r="E4" s="55"/>
      <c r="F4" s="55"/>
      <c r="G4" s="55"/>
      <c r="I4" t="s">
        <v>1</v>
      </c>
      <c r="J4" s="56" t="s">
        <v>225</v>
      </c>
      <c r="K4" s="56"/>
      <c r="M4" t="s">
        <v>2</v>
      </c>
      <c r="N4" s="31" t="str">
        <f>FUNDAMENTOS!N4</f>
        <v>23 DE OCTUBRE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6" t="str">
        <f>FUNDAMENTOS!D6</f>
        <v>AGOSTO-DICIEMBRE 2024</v>
      </c>
      <c r="E6" s="56"/>
      <c r="F6" s="56"/>
      <c r="G6" s="56"/>
      <c r="I6" s="48" t="s">
        <v>22</v>
      </c>
      <c r="J6" s="48"/>
      <c r="K6" s="5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5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" t="s">
        <v>217</v>
      </c>
      <c r="D9" s="58" t="s">
        <v>218</v>
      </c>
      <c r="E9" s="59"/>
      <c r="F9" s="59"/>
      <c r="G9" s="59"/>
      <c r="H9" s="59"/>
      <c r="I9" s="60"/>
      <c r="J9" s="42">
        <v>0</v>
      </c>
      <c r="K9" s="12"/>
      <c r="L9" s="12"/>
      <c r="M9" s="23"/>
      <c r="N9" s="12"/>
      <c r="O9" s="27"/>
      <c r="P9" s="12"/>
      <c r="Q9" s="15">
        <f>SUM(J9:P9)/7</f>
        <v>0</v>
      </c>
    </row>
    <row r="10" spans="2:18" x14ac:dyDescent="0.35">
      <c r="B10" s="17">
        <v>2</v>
      </c>
      <c r="C10" s="3" t="s">
        <v>52</v>
      </c>
      <c r="D10" s="58" t="s">
        <v>53</v>
      </c>
      <c r="E10" s="59"/>
      <c r="F10" s="59"/>
      <c r="G10" s="59"/>
      <c r="H10" s="59"/>
      <c r="I10" s="60"/>
      <c r="J10" s="42">
        <v>86</v>
      </c>
      <c r="K10" s="12"/>
      <c r="L10" s="12"/>
      <c r="M10" s="12"/>
      <c r="N10" s="4"/>
      <c r="O10" s="28"/>
      <c r="P10" s="12"/>
      <c r="Q10" s="15">
        <f t="shared" ref="Q10:Q38" si="0">SUM(J10:P10)/7</f>
        <v>12.285714285714286</v>
      </c>
    </row>
    <row r="11" spans="2:18" x14ac:dyDescent="0.35">
      <c r="B11" s="17">
        <v>3</v>
      </c>
      <c r="C11" s="3" t="s">
        <v>219</v>
      </c>
      <c r="D11" s="58" t="s">
        <v>220</v>
      </c>
      <c r="E11" s="59"/>
      <c r="F11" s="59"/>
      <c r="G11" s="59"/>
      <c r="H11" s="59"/>
      <c r="I11" s="60"/>
      <c r="J11" s="42">
        <v>90</v>
      </c>
      <c r="K11" s="4"/>
      <c r="L11" s="12"/>
      <c r="M11" s="12"/>
      <c r="N11" s="4"/>
      <c r="O11" s="30"/>
      <c r="P11" s="12"/>
      <c r="Q11" s="15">
        <f t="shared" si="0"/>
        <v>12.857142857142858</v>
      </c>
    </row>
    <row r="12" spans="2:18" x14ac:dyDescent="0.35">
      <c r="B12" s="17">
        <v>4</v>
      </c>
      <c r="C12" s="3" t="s">
        <v>54</v>
      </c>
      <c r="D12" s="58" t="s">
        <v>55</v>
      </c>
      <c r="E12" s="59"/>
      <c r="F12" s="59"/>
      <c r="G12" s="59"/>
      <c r="H12" s="59"/>
      <c r="I12" s="60"/>
      <c r="J12" s="42">
        <v>83</v>
      </c>
      <c r="K12" s="12"/>
      <c r="L12" s="12"/>
      <c r="M12" s="12"/>
      <c r="N12" s="4"/>
      <c r="O12" s="28"/>
      <c r="P12" s="12"/>
      <c r="Q12" s="15">
        <f t="shared" si="0"/>
        <v>11.857142857142858</v>
      </c>
    </row>
    <row r="13" spans="2:18" x14ac:dyDescent="0.35">
      <c r="B13" s="17">
        <v>5</v>
      </c>
      <c r="C13" s="3" t="s">
        <v>221</v>
      </c>
      <c r="D13" s="58" t="s">
        <v>222</v>
      </c>
      <c r="E13" s="59"/>
      <c r="F13" s="59"/>
      <c r="G13" s="59"/>
      <c r="H13" s="59"/>
      <c r="I13" s="60"/>
      <c r="J13" s="42">
        <v>0</v>
      </c>
      <c r="K13" s="12"/>
      <c r="L13" s="12"/>
      <c r="M13" s="12"/>
      <c r="N13" s="4"/>
      <c r="O13" s="29"/>
      <c r="P13" s="12"/>
      <c r="Q13" s="15">
        <f t="shared" si="0"/>
        <v>0</v>
      </c>
    </row>
    <row r="14" spans="2:18" x14ac:dyDescent="0.35">
      <c r="B14" s="17">
        <v>6</v>
      </c>
      <c r="C14" s="3" t="s">
        <v>223</v>
      </c>
      <c r="D14" s="58" t="s">
        <v>224</v>
      </c>
      <c r="E14" s="59"/>
      <c r="F14" s="59"/>
      <c r="G14" s="59"/>
      <c r="H14" s="59"/>
      <c r="I14" s="60"/>
      <c r="J14" s="42">
        <v>0</v>
      </c>
      <c r="K14" s="12"/>
      <c r="L14" s="12"/>
      <c r="M14" s="12"/>
      <c r="N14" s="4"/>
      <c r="O14" s="28"/>
      <c r="P14" s="12"/>
      <c r="Q14" s="15">
        <f t="shared" si="0"/>
        <v>0</v>
      </c>
    </row>
    <row r="15" spans="2:18" x14ac:dyDescent="0.35">
      <c r="B15" s="17">
        <v>7</v>
      </c>
      <c r="C15" s="3" t="s">
        <v>123</v>
      </c>
      <c r="D15" s="58" t="s">
        <v>124</v>
      </c>
      <c r="E15" s="59"/>
      <c r="F15" s="59"/>
      <c r="G15" s="59"/>
      <c r="H15" s="59"/>
      <c r="I15" s="60"/>
      <c r="J15" s="42">
        <v>85.5</v>
      </c>
      <c r="K15" s="12"/>
      <c r="L15" s="12"/>
      <c r="M15" s="12"/>
      <c r="N15" s="4"/>
      <c r="O15" s="29"/>
      <c r="P15" s="4"/>
      <c r="Q15" s="15">
        <f t="shared" si="0"/>
        <v>12.214285714285714</v>
      </c>
    </row>
    <row r="16" spans="2:18" x14ac:dyDescent="0.35">
      <c r="B16" s="17">
        <v>8</v>
      </c>
      <c r="C16" s="3" t="s">
        <v>56</v>
      </c>
      <c r="D16" s="58" t="s">
        <v>57</v>
      </c>
      <c r="E16" s="59"/>
      <c r="F16" s="59"/>
      <c r="G16" s="59"/>
      <c r="H16" s="59"/>
      <c r="I16" s="60"/>
      <c r="J16" s="42">
        <v>83.5</v>
      </c>
      <c r="K16" s="12"/>
      <c r="L16" s="12"/>
      <c r="M16" s="12"/>
      <c r="N16" s="4"/>
      <c r="O16" s="28"/>
      <c r="P16" s="12"/>
      <c r="Q16" s="15">
        <f t="shared" si="0"/>
        <v>11.928571428571429</v>
      </c>
    </row>
    <row r="17" spans="2:17" x14ac:dyDescent="0.35">
      <c r="B17" s="17">
        <v>9</v>
      </c>
      <c r="C17" s="3" t="s">
        <v>58</v>
      </c>
      <c r="D17" s="58" t="s">
        <v>59</v>
      </c>
      <c r="E17" s="59"/>
      <c r="F17" s="59"/>
      <c r="G17" s="59"/>
      <c r="H17" s="59"/>
      <c r="I17" s="60"/>
      <c r="J17" s="42">
        <v>85.5</v>
      </c>
      <c r="K17" s="12"/>
      <c r="L17" s="12"/>
      <c r="M17" s="12"/>
      <c r="N17" s="4"/>
      <c r="O17" s="29"/>
      <c r="P17" s="12"/>
      <c r="Q17" s="15">
        <f t="shared" si="0"/>
        <v>12.214285714285714</v>
      </c>
    </row>
    <row r="18" spans="2:17" x14ac:dyDescent="0.35">
      <c r="B18" s="17">
        <v>10</v>
      </c>
      <c r="C18" s="3" t="s">
        <v>125</v>
      </c>
      <c r="D18" s="58" t="s">
        <v>60</v>
      </c>
      <c r="E18" s="59"/>
      <c r="F18" s="59"/>
      <c r="G18" s="59"/>
      <c r="H18" s="59"/>
      <c r="I18" s="60"/>
      <c r="J18" s="42">
        <v>90</v>
      </c>
      <c r="K18" s="12"/>
      <c r="L18" s="12"/>
      <c r="M18" s="12"/>
      <c r="N18" s="4"/>
      <c r="O18" s="28"/>
      <c r="P18" s="12"/>
      <c r="Q18" s="15">
        <f t="shared" si="0"/>
        <v>12.857142857142858</v>
      </c>
    </row>
    <row r="19" spans="2:17" x14ac:dyDescent="0.35">
      <c r="B19" s="17">
        <v>11</v>
      </c>
      <c r="C19" s="3" t="s">
        <v>61</v>
      </c>
      <c r="D19" s="58" t="s">
        <v>62</v>
      </c>
      <c r="E19" s="59"/>
      <c r="F19" s="59"/>
      <c r="G19" s="59"/>
      <c r="H19" s="59"/>
      <c r="I19" s="60"/>
      <c r="J19" s="42">
        <v>85.5</v>
      </c>
      <c r="K19" s="4"/>
      <c r="L19" s="12"/>
      <c r="M19" s="12"/>
      <c r="N19" s="4"/>
      <c r="O19" s="30"/>
      <c r="P19" s="12"/>
      <c r="Q19" s="15">
        <f t="shared" si="0"/>
        <v>12.214285714285714</v>
      </c>
    </row>
    <row r="20" spans="2:17" x14ac:dyDescent="0.35">
      <c r="B20" s="17">
        <v>12</v>
      </c>
      <c r="C20" s="3" t="s">
        <v>63</v>
      </c>
      <c r="D20" s="58" t="s">
        <v>64</v>
      </c>
      <c r="E20" s="59"/>
      <c r="F20" s="59"/>
      <c r="G20" s="59"/>
      <c r="H20" s="59"/>
      <c r="I20" s="60"/>
      <c r="J20" s="42">
        <v>78</v>
      </c>
      <c r="K20" s="4"/>
      <c r="L20" s="12"/>
      <c r="M20" s="12"/>
      <c r="N20" s="4"/>
      <c r="O20" s="28"/>
      <c r="P20" s="12"/>
      <c r="Q20" s="15">
        <f t="shared" si="0"/>
        <v>11.142857142857142</v>
      </c>
    </row>
    <row r="21" spans="2:17" x14ac:dyDescent="0.35">
      <c r="B21" s="17">
        <v>13</v>
      </c>
      <c r="C21" s="3" t="s">
        <v>65</v>
      </c>
      <c r="D21" s="58" t="s">
        <v>66</v>
      </c>
      <c r="E21" s="59"/>
      <c r="F21" s="59"/>
      <c r="G21" s="59"/>
      <c r="H21" s="59"/>
      <c r="I21" s="60"/>
      <c r="J21" s="42">
        <v>90</v>
      </c>
      <c r="K21" s="4"/>
      <c r="L21" s="12"/>
      <c r="M21" s="12"/>
      <c r="N21" s="4"/>
      <c r="O21" s="30"/>
      <c r="P21" s="12"/>
      <c r="Q21" s="15">
        <f t="shared" si="0"/>
        <v>12.857142857142858</v>
      </c>
    </row>
    <row r="22" spans="2:17" x14ac:dyDescent="0.35">
      <c r="B22" s="17">
        <v>14</v>
      </c>
      <c r="C22" s="3" t="s">
        <v>67</v>
      </c>
      <c r="D22" s="58" t="s">
        <v>68</v>
      </c>
      <c r="E22" s="59"/>
      <c r="F22" s="59"/>
      <c r="G22" s="59"/>
      <c r="H22" s="59"/>
      <c r="I22" s="60"/>
      <c r="J22" s="42">
        <v>83</v>
      </c>
      <c r="K22" s="12"/>
      <c r="L22" s="12"/>
      <c r="M22" s="12"/>
      <c r="N22" s="4"/>
      <c r="O22" s="29"/>
      <c r="P22" s="12"/>
      <c r="Q22" s="15">
        <f t="shared" si="0"/>
        <v>11.857142857142858</v>
      </c>
    </row>
    <row r="23" spans="2:17" x14ac:dyDescent="0.35">
      <c r="B23" s="17">
        <v>15</v>
      </c>
      <c r="C23" s="3" t="s">
        <v>71</v>
      </c>
      <c r="D23" s="58" t="s">
        <v>72</v>
      </c>
      <c r="E23" s="59"/>
      <c r="F23" s="59"/>
      <c r="G23" s="59"/>
      <c r="H23" s="59"/>
      <c r="I23" s="60"/>
      <c r="J23" s="42">
        <v>86</v>
      </c>
      <c r="K23" s="12"/>
      <c r="L23" s="12"/>
      <c r="M23" s="12"/>
      <c r="N23" s="4"/>
      <c r="O23" s="28"/>
      <c r="P23" s="12"/>
      <c r="Q23" s="15">
        <f t="shared" si="0"/>
        <v>12.285714285714286</v>
      </c>
    </row>
    <row r="24" spans="2:17" x14ac:dyDescent="0.35">
      <c r="B24" s="17">
        <v>16</v>
      </c>
      <c r="C24" s="3" t="s">
        <v>73</v>
      </c>
      <c r="D24" s="58" t="s">
        <v>74</v>
      </c>
      <c r="E24" s="59"/>
      <c r="F24" s="59"/>
      <c r="G24" s="59"/>
      <c r="H24" s="59"/>
      <c r="I24" s="60"/>
      <c r="J24" s="42">
        <v>97.5</v>
      </c>
      <c r="K24" s="12"/>
      <c r="L24" s="12"/>
      <c r="M24" s="12"/>
      <c r="N24" s="4"/>
      <c r="O24" s="28"/>
      <c r="P24" s="12"/>
      <c r="Q24" s="15">
        <f t="shared" si="0"/>
        <v>13.928571428571429</v>
      </c>
    </row>
    <row r="25" spans="2:17" x14ac:dyDescent="0.35">
      <c r="B25" s="17">
        <v>17</v>
      </c>
      <c r="C25" s="3" t="s">
        <v>75</v>
      </c>
      <c r="D25" s="58" t="s">
        <v>76</v>
      </c>
      <c r="E25" s="59"/>
      <c r="F25" s="59"/>
      <c r="G25" s="59"/>
      <c r="H25" s="59"/>
      <c r="I25" s="60"/>
      <c r="J25" s="42">
        <v>70.5</v>
      </c>
      <c r="K25" s="12"/>
      <c r="L25" s="12"/>
      <c r="M25" s="12"/>
      <c r="N25" s="4"/>
      <c r="O25" s="28"/>
      <c r="P25" s="12"/>
      <c r="Q25" s="15">
        <f t="shared" si="0"/>
        <v>10.071428571428571</v>
      </c>
    </row>
    <row r="26" spans="2:17" ht="15" thickBot="1" x14ac:dyDescent="0.4">
      <c r="B26" s="17">
        <v>18</v>
      </c>
      <c r="C26" s="32" t="s">
        <v>77</v>
      </c>
      <c r="D26" s="58" t="s">
        <v>78</v>
      </c>
      <c r="E26" s="59"/>
      <c r="F26" s="59"/>
      <c r="G26" s="59"/>
      <c r="H26" s="59"/>
      <c r="I26" s="60"/>
      <c r="J26" s="43">
        <v>90</v>
      </c>
      <c r="K26" s="12"/>
      <c r="L26" s="12"/>
      <c r="M26" s="12"/>
      <c r="N26" s="4"/>
      <c r="O26" s="28"/>
      <c r="P26" s="12"/>
      <c r="Q26" s="15">
        <f t="shared" si="0"/>
        <v>12.857142857142858</v>
      </c>
    </row>
    <row r="27" spans="2:17" x14ac:dyDescent="0.35">
      <c r="B27" s="17">
        <v>19</v>
      </c>
      <c r="C27" s="17"/>
      <c r="D27" s="58"/>
      <c r="E27" s="59"/>
      <c r="F27" s="59"/>
      <c r="G27" s="59"/>
      <c r="H27" s="59"/>
      <c r="I27" s="60"/>
      <c r="J27" s="45"/>
      <c r="K27" s="12"/>
      <c r="L27" s="12"/>
      <c r="M27" s="12"/>
      <c r="N27" s="4"/>
      <c r="O27" s="30"/>
      <c r="P27" s="12"/>
      <c r="Q27" s="15">
        <f t="shared" si="0"/>
        <v>0</v>
      </c>
    </row>
    <row r="28" spans="2:17" x14ac:dyDescent="0.35">
      <c r="B28" s="17">
        <v>20</v>
      </c>
      <c r="C28" s="17"/>
      <c r="D28" s="58"/>
      <c r="E28" s="59"/>
      <c r="F28" s="59"/>
      <c r="G28" s="59"/>
      <c r="H28" s="59"/>
      <c r="I28" s="60"/>
      <c r="J28" s="18"/>
      <c r="K28" s="12"/>
      <c r="L28" s="12"/>
      <c r="M28" s="12"/>
      <c r="N28" s="4"/>
      <c r="O28" s="29"/>
      <c r="P28" s="12"/>
      <c r="Q28" s="15">
        <f t="shared" si="0"/>
        <v>0</v>
      </c>
    </row>
    <row r="29" spans="2:17" x14ac:dyDescent="0.35">
      <c r="B29" s="17">
        <v>21</v>
      </c>
      <c r="C29" s="17"/>
      <c r="D29" s="58"/>
      <c r="E29" s="59"/>
      <c r="F29" s="59"/>
      <c r="G29" s="59"/>
      <c r="H29" s="59"/>
      <c r="I29" s="60"/>
      <c r="J29" s="18"/>
      <c r="K29" s="22"/>
      <c r="L29" s="12"/>
      <c r="M29" s="12"/>
      <c r="N29" s="4"/>
      <c r="O29" s="28"/>
      <c r="P29" s="12"/>
      <c r="Q29" s="15">
        <f t="shared" si="0"/>
        <v>0</v>
      </c>
    </row>
    <row r="30" spans="2:17" x14ac:dyDescent="0.35">
      <c r="B30" s="17">
        <v>22</v>
      </c>
      <c r="C30" s="17"/>
      <c r="D30" s="58"/>
      <c r="E30" s="59"/>
      <c r="F30" s="59"/>
      <c r="G30" s="59"/>
      <c r="H30" s="59"/>
      <c r="I30" s="60"/>
      <c r="J30" s="18"/>
      <c r="K30" s="16"/>
      <c r="L30" s="12"/>
      <c r="M30" s="12"/>
      <c r="N30" s="4"/>
      <c r="O30" s="30"/>
      <c r="P30" s="12"/>
      <c r="Q30" s="15">
        <f t="shared" si="0"/>
        <v>0</v>
      </c>
    </row>
    <row r="31" spans="2:17" x14ac:dyDescent="0.35">
      <c r="B31" s="17">
        <v>23</v>
      </c>
      <c r="C31" s="17"/>
      <c r="D31" s="58"/>
      <c r="E31" s="59"/>
      <c r="F31" s="59"/>
      <c r="G31" s="59"/>
      <c r="H31" s="59"/>
      <c r="I31" s="60"/>
      <c r="J31" s="18"/>
      <c r="K31" s="16"/>
      <c r="L31" s="12"/>
      <c r="M31" s="12"/>
      <c r="N31" s="4"/>
      <c r="O31" s="30"/>
      <c r="P31" s="12"/>
      <c r="Q31" s="15">
        <f t="shared" si="0"/>
        <v>0</v>
      </c>
    </row>
    <row r="32" spans="2:17" x14ac:dyDescent="0.35">
      <c r="B32" s="17">
        <v>24</v>
      </c>
      <c r="C32" s="17"/>
      <c r="D32" s="58"/>
      <c r="E32" s="59"/>
      <c r="F32" s="59"/>
      <c r="G32" s="59"/>
      <c r="H32" s="59"/>
      <c r="I32" s="60"/>
      <c r="J32" s="18"/>
      <c r="K32" s="12"/>
      <c r="L32" s="12"/>
      <c r="M32" s="12"/>
      <c r="N32" s="4"/>
      <c r="O32" s="29"/>
      <c r="P32" s="12"/>
      <c r="Q32" s="15">
        <f t="shared" si="0"/>
        <v>0</v>
      </c>
    </row>
    <row r="33" spans="2:17" x14ac:dyDescent="0.35">
      <c r="B33" s="17">
        <v>25</v>
      </c>
      <c r="C33" s="17"/>
      <c r="D33" s="58"/>
      <c r="E33" s="59"/>
      <c r="F33" s="59"/>
      <c r="G33" s="59"/>
      <c r="H33" s="59"/>
      <c r="I33" s="60"/>
      <c r="J33" s="18"/>
      <c r="K33" s="12"/>
      <c r="L33" s="12"/>
      <c r="M33" s="12"/>
      <c r="N33" s="12"/>
      <c r="O33" s="29"/>
      <c r="P33" s="12"/>
      <c r="Q33" s="15">
        <f t="shared" si="0"/>
        <v>0</v>
      </c>
    </row>
    <row r="34" spans="2:17" x14ac:dyDescent="0.35">
      <c r="B34" s="17">
        <v>26</v>
      </c>
      <c r="C34" s="17"/>
      <c r="D34" s="58"/>
      <c r="E34" s="59"/>
      <c r="F34" s="59"/>
      <c r="G34" s="59"/>
      <c r="H34" s="59"/>
      <c r="I34" s="60"/>
      <c r="J34" s="18"/>
      <c r="K34" s="12"/>
      <c r="L34" s="12"/>
      <c r="M34" s="12"/>
      <c r="N34" s="4"/>
      <c r="O34" s="29"/>
      <c r="P34" s="12"/>
      <c r="Q34" s="15">
        <f t="shared" si="0"/>
        <v>0</v>
      </c>
    </row>
    <row r="35" spans="2:17" x14ac:dyDescent="0.35">
      <c r="B35" s="17">
        <v>27</v>
      </c>
      <c r="C35" s="17"/>
      <c r="D35" s="58"/>
      <c r="E35" s="59"/>
      <c r="F35" s="59"/>
      <c r="G35" s="59"/>
      <c r="H35" s="59"/>
      <c r="I35" s="60"/>
      <c r="J35" s="18"/>
      <c r="K35" s="18"/>
      <c r="L35" s="18"/>
      <c r="M35" s="18"/>
      <c r="N35" s="18"/>
      <c r="O35" s="18"/>
      <c r="P35" s="12"/>
      <c r="Q35" s="15">
        <f t="shared" si="0"/>
        <v>0</v>
      </c>
    </row>
    <row r="36" spans="2:17" x14ac:dyDescent="0.35">
      <c r="B36" s="17">
        <v>28</v>
      </c>
      <c r="C36" s="17"/>
      <c r="D36" s="58"/>
      <c r="E36" s="59"/>
      <c r="F36" s="59"/>
      <c r="G36" s="59"/>
      <c r="H36" s="59"/>
      <c r="I36" s="60"/>
      <c r="J36" s="18"/>
      <c r="K36" s="18"/>
      <c r="L36" s="18"/>
      <c r="M36" s="18"/>
      <c r="N36" s="18"/>
      <c r="O36" s="18"/>
      <c r="P36" s="12"/>
      <c r="Q36" s="15">
        <f t="shared" si="0"/>
        <v>0</v>
      </c>
    </row>
    <row r="37" spans="2:17" x14ac:dyDescent="0.35">
      <c r="B37" s="17">
        <v>29</v>
      </c>
      <c r="C37" s="17"/>
      <c r="D37" s="58"/>
      <c r="E37" s="59"/>
      <c r="F37" s="59"/>
      <c r="G37" s="59"/>
      <c r="H37" s="59"/>
      <c r="I37" s="60"/>
      <c r="J37" s="18"/>
      <c r="K37" s="18"/>
      <c r="L37" s="18"/>
      <c r="M37" s="18"/>
      <c r="N37" s="18"/>
      <c r="O37" s="18"/>
      <c r="P37" s="12"/>
      <c r="Q37" s="15">
        <f t="shared" si="0"/>
        <v>0</v>
      </c>
    </row>
    <row r="38" spans="2:17" x14ac:dyDescent="0.35">
      <c r="B38" s="17">
        <v>30</v>
      </c>
      <c r="C38" s="17"/>
      <c r="D38" s="58"/>
      <c r="E38" s="59"/>
      <c r="F38" s="59"/>
      <c r="G38" s="59"/>
      <c r="H38" s="59"/>
      <c r="I38" s="60"/>
      <c r="J38" s="18"/>
      <c r="K38" s="12"/>
      <c r="L38" s="12"/>
      <c r="M38" s="12"/>
      <c r="N38" s="4"/>
      <c r="O38" s="29"/>
      <c r="P38" s="12"/>
      <c r="Q38" s="15">
        <f t="shared" si="0"/>
        <v>0</v>
      </c>
    </row>
    <row r="39" spans="2:17" x14ac:dyDescent="0.35">
      <c r="B39" s="6"/>
      <c r="C39" s="12"/>
      <c r="D39" s="61"/>
      <c r="E39" s="62"/>
      <c r="F39" s="62"/>
      <c r="G39" s="62"/>
      <c r="H39" s="62"/>
      <c r="I39" s="63"/>
      <c r="J39" s="19"/>
      <c r="K39" s="19"/>
      <c r="L39" s="12"/>
      <c r="M39" s="19"/>
      <c r="N39" s="19"/>
      <c r="O39" s="4"/>
      <c r="P39" s="4"/>
      <c r="Q39" s="15">
        <f t="shared" ref="Q39:Q45" si="1">SUM(J39:P39)/7</f>
        <v>0</v>
      </c>
    </row>
    <row r="40" spans="2:17" x14ac:dyDescent="0.35">
      <c r="B40" s="6"/>
      <c r="C40" s="12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6"/>
      <c r="C41" s="6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35">
      <c r="B42" s="6"/>
      <c r="C42" s="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6"/>
      <c r="C43" s="6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6"/>
      <c r="C44" s="6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35">
      <c r="B45" s="6"/>
      <c r="C45" s="7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35">
      <c r="B46" s="6"/>
      <c r="C46" s="7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5">
        <f t="shared" ref="Q46:Q48" si="2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35">
      <c r="B48" s="6"/>
      <c r="C48" s="7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35">
      <c r="C49" s="48"/>
      <c r="D49" s="48"/>
      <c r="E49" s="1"/>
    </row>
    <row r="50" spans="3:17" x14ac:dyDescent="0.35">
      <c r="C50" s="48"/>
      <c r="D50" s="48"/>
      <c r="E50" s="1"/>
      <c r="H50" s="51" t="s">
        <v>19</v>
      </c>
      <c r="I50" s="51"/>
      <c r="J50" s="4">
        <f t="shared" ref="J50:Q50" si="3">COUNTIF(J9:J48,"&gt;=70")</f>
        <v>15</v>
      </c>
      <c r="K50" s="16">
        <f t="shared" si="3"/>
        <v>0</v>
      </c>
      <c r="L50" s="16">
        <f t="shared" si="3"/>
        <v>0</v>
      </c>
      <c r="M50" s="4">
        <f t="shared" si="3"/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si="3"/>
        <v>0</v>
      </c>
    </row>
    <row r="51" spans="3:17" x14ac:dyDescent="0.35">
      <c r="C51" s="48"/>
      <c r="D51" s="48"/>
      <c r="E51" s="8"/>
      <c r="H51" s="51" t="s">
        <v>20</v>
      </c>
      <c r="I51" s="51"/>
      <c r="J51" s="4">
        <f t="shared" ref="J51:P51" si="4">COUNTIF(J9:J49,"&lt;70")</f>
        <v>3</v>
      </c>
      <c r="K51" s="16">
        <f t="shared" si="4"/>
        <v>0</v>
      </c>
      <c r="L51" s="16">
        <f t="shared" si="4"/>
        <v>0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>COUNTIF(Q9:Q16,"&lt;70")</f>
        <v>8</v>
      </c>
    </row>
    <row r="52" spans="3:17" x14ac:dyDescent="0.35">
      <c r="C52" s="48"/>
      <c r="D52" s="48"/>
      <c r="E52" s="48"/>
      <c r="H52" s="51" t="s">
        <v>21</v>
      </c>
      <c r="I52" s="51"/>
      <c r="J52" s="4">
        <f t="shared" ref="J52:P52" si="5">COUNT(J9:J48)</f>
        <v>18</v>
      </c>
      <c r="K52" s="16">
        <f t="shared" si="5"/>
        <v>0</v>
      </c>
      <c r="L52" s="16">
        <f t="shared" si="5"/>
        <v>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>COUNT(Q9:Q16)</f>
        <v>8</v>
      </c>
    </row>
    <row r="53" spans="3:17" x14ac:dyDescent="0.35">
      <c r="C53" s="48"/>
      <c r="D53" s="48"/>
      <c r="E53" s="1"/>
      <c r="H53" s="52" t="s">
        <v>16</v>
      </c>
      <c r="I53" s="52"/>
      <c r="J53" s="9">
        <f>J50/J52</f>
        <v>0.83333333333333337</v>
      </c>
      <c r="K53" s="11" t="e">
        <f t="shared" ref="K53:Q53" si="6">K50/K52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0</v>
      </c>
    </row>
    <row r="54" spans="3:17" x14ac:dyDescent="0.35">
      <c r="C54" s="48"/>
      <c r="D54" s="48"/>
      <c r="E54" s="1"/>
      <c r="H54" s="52" t="s">
        <v>17</v>
      </c>
      <c r="I54" s="52"/>
      <c r="J54" s="9">
        <f>J51/J52</f>
        <v>0.16666666666666666</v>
      </c>
      <c r="K54" s="9" t="e">
        <f t="shared" ref="K54:Q54" si="7">K51/K52</f>
        <v>#DIV/0!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1</v>
      </c>
    </row>
    <row r="55" spans="3:17" x14ac:dyDescent="0.35">
      <c r="C55" s="48"/>
      <c r="D55" s="48"/>
      <c r="E55" s="8"/>
    </row>
    <row r="56" spans="3:17" x14ac:dyDescent="0.35">
      <c r="C56" s="1"/>
      <c r="D56" s="1"/>
      <c r="E56" s="8"/>
    </row>
    <row r="58" spans="3:17" x14ac:dyDescent="0.35">
      <c r="J58" s="49" t="s">
        <v>24</v>
      </c>
      <c r="K58" s="49"/>
      <c r="L58" s="49"/>
      <c r="M58" s="49"/>
      <c r="N58" s="49"/>
      <c r="O58" s="49"/>
      <c r="P58" s="49"/>
    </row>
    <row r="59" spans="3:17" x14ac:dyDescent="0.35">
      <c r="J59" s="50" t="s">
        <v>18</v>
      </c>
      <c r="K59" s="50"/>
      <c r="L59" s="50"/>
      <c r="M59" s="50"/>
      <c r="N59" s="50"/>
      <c r="O59" s="50"/>
      <c r="P59" s="50"/>
    </row>
  </sheetData>
  <mergeCells count="61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F58F-6CF4-4F04-93C1-EFE695D90F3D}">
  <dimension ref="B2:R59"/>
  <sheetViews>
    <sheetView workbookViewId="0">
      <selection activeCell="D16" sqref="D16:I16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35">
      <c r="C4" t="s">
        <v>0</v>
      </c>
      <c r="D4" s="55" t="s">
        <v>266</v>
      </c>
      <c r="E4" s="55"/>
      <c r="F4" s="55"/>
      <c r="G4" s="55"/>
      <c r="I4" t="s">
        <v>1</v>
      </c>
      <c r="J4" s="56" t="s">
        <v>248</v>
      </c>
      <c r="K4" s="56"/>
      <c r="M4" t="s">
        <v>2</v>
      </c>
      <c r="N4" s="31" t="s">
        <v>267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6" t="str">
        <f>FUNDAMENTOS!D6</f>
        <v>AGOSTO-DICIEMBRE 2024</v>
      </c>
      <c r="E6" s="56"/>
      <c r="F6" s="56"/>
      <c r="G6" s="56"/>
      <c r="I6" s="48" t="s">
        <v>22</v>
      </c>
      <c r="J6" s="48"/>
      <c r="K6" s="5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5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" t="s">
        <v>226</v>
      </c>
      <c r="D9" s="66" t="s">
        <v>227</v>
      </c>
      <c r="E9" s="66"/>
      <c r="F9" s="66"/>
      <c r="G9" s="66"/>
      <c r="H9" s="66"/>
      <c r="I9" s="66"/>
      <c r="J9" s="44">
        <v>0</v>
      </c>
      <c r="K9" s="12"/>
      <c r="L9" s="12"/>
      <c r="M9" s="23"/>
      <c r="N9" s="12"/>
      <c r="O9" s="27"/>
      <c r="P9" s="12"/>
      <c r="Q9" s="15">
        <f>SUM(J9:P9)/7</f>
        <v>0</v>
      </c>
    </row>
    <row r="10" spans="2:18" x14ac:dyDescent="0.35">
      <c r="B10" s="17">
        <v>2</v>
      </c>
      <c r="C10" s="3" t="s">
        <v>101</v>
      </c>
      <c r="D10" s="66" t="s">
        <v>102</v>
      </c>
      <c r="E10" s="66"/>
      <c r="F10" s="66"/>
      <c r="G10" s="66"/>
      <c r="H10" s="66"/>
      <c r="I10" s="66"/>
      <c r="J10" s="44">
        <v>81.666666666666657</v>
      </c>
      <c r="K10" s="12"/>
      <c r="L10" s="12"/>
      <c r="M10" s="12"/>
      <c r="N10" s="4"/>
      <c r="O10" s="28"/>
      <c r="P10" s="12"/>
      <c r="Q10" s="15">
        <f t="shared" ref="Q10:Q38" si="0">SUM(J10:P10)/7</f>
        <v>11.666666666666666</v>
      </c>
    </row>
    <row r="11" spans="2:18" x14ac:dyDescent="0.35">
      <c r="B11" s="17">
        <v>3</v>
      </c>
      <c r="C11" s="3" t="s">
        <v>103</v>
      </c>
      <c r="D11" s="66" t="s">
        <v>104</v>
      </c>
      <c r="E11" s="66"/>
      <c r="F11" s="66"/>
      <c r="G11" s="66"/>
      <c r="H11" s="66"/>
      <c r="I11" s="66"/>
      <c r="J11" s="44">
        <v>70</v>
      </c>
      <c r="K11" s="4"/>
      <c r="L11" s="12"/>
      <c r="M11" s="12"/>
      <c r="N11" s="4"/>
      <c r="O11" s="30"/>
      <c r="P11" s="12"/>
      <c r="Q11" s="15">
        <f t="shared" si="0"/>
        <v>10</v>
      </c>
    </row>
    <row r="12" spans="2:18" x14ac:dyDescent="0.35">
      <c r="B12" s="17">
        <v>4</v>
      </c>
      <c r="C12" s="3" t="s">
        <v>105</v>
      </c>
      <c r="D12" s="66" t="s">
        <v>106</v>
      </c>
      <c r="E12" s="66"/>
      <c r="F12" s="66"/>
      <c r="G12" s="66"/>
      <c r="H12" s="66"/>
      <c r="I12" s="66"/>
      <c r="J12" s="44">
        <v>0</v>
      </c>
      <c r="K12" s="12"/>
      <c r="L12" s="12"/>
      <c r="M12" s="12"/>
      <c r="N12" s="4"/>
      <c r="O12" s="28"/>
      <c r="P12" s="12"/>
      <c r="Q12" s="15">
        <f t="shared" si="0"/>
        <v>0</v>
      </c>
    </row>
    <row r="13" spans="2:18" x14ac:dyDescent="0.35">
      <c r="B13" s="17">
        <v>5</v>
      </c>
      <c r="C13" s="3" t="s">
        <v>107</v>
      </c>
      <c r="D13" s="66" t="s">
        <v>108</v>
      </c>
      <c r="E13" s="66"/>
      <c r="F13" s="66"/>
      <c r="G13" s="66"/>
      <c r="H13" s="66"/>
      <c r="I13" s="66"/>
      <c r="J13" s="44">
        <v>0</v>
      </c>
      <c r="K13" s="12"/>
      <c r="L13" s="12"/>
      <c r="M13" s="12"/>
      <c r="N13" s="4"/>
      <c r="O13" s="29"/>
      <c r="P13" s="12"/>
      <c r="Q13" s="15">
        <f t="shared" si="0"/>
        <v>0</v>
      </c>
    </row>
    <row r="14" spans="2:18" x14ac:dyDescent="0.35">
      <c r="B14" s="17">
        <v>6</v>
      </c>
      <c r="C14" s="3" t="s">
        <v>228</v>
      </c>
      <c r="D14" s="66" t="s">
        <v>229</v>
      </c>
      <c r="E14" s="66"/>
      <c r="F14" s="66"/>
      <c r="G14" s="66"/>
      <c r="H14" s="66"/>
      <c r="I14" s="66"/>
      <c r="J14" s="44">
        <v>0</v>
      </c>
      <c r="K14" s="12"/>
      <c r="L14" s="12"/>
      <c r="M14" s="12"/>
      <c r="N14" s="4"/>
      <c r="O14" s="28"/>
      <c r="P14" s="12"/>
      <c r="Q14" s="15">
        <f t="shared" si="0"/>
        <v>0</v>
      </c>
    </row>
    <row r="15" spans="2:18" x14ac:dyDescent="0.35">
      <c r="B15" s="17">
        <v>7</v>
      </c>
      <c r="C15" s="3" t="s">
        <v>109</v>
      </c>
      <c r="D15" s="66" t="s">
        <v>110</v>
      </c>
      <c r="E15" s="66"/>
      <c r="F15" s="66"/>
      <c r="G15" s="66"/>
      <c r="H15" s="66"/>
      <c r="I15" s="66"/>
      <c r="J15" s="44">
        <v>78.333333333333329</v>
      </c>
      <c r="K15" s="12"/>
      <c r="L15" s="12"/>
      <c r="M15" s="12"/>
      <c r="N15" s="4"/>
      <c r="O15" s="29"/>
      <c r="P15" s="4"/>
      <c r="Q15" s="15">
        <f t="shared" si="0"/>
        <v>11.19047619047619</v>
      </c>
    </row>
    <row r="16" spans="2:18" x14ac:dyDescent="0.35">
      <c r="B16" s="17">
        <v>8</v>
      </c>
      <c r="C16" s="3" t="s">
        <v>230</v>
      </c>
      <c r="D16" s="66" t="s">
        <v>231</v>
      </c>
      <c r="E16" s="66"/>
      <c r="F16" s="66"/>
      <c r="G16" s="66"/>
      <c r="H16" s="66"/>
      <c r="I16" s="66"/>
      <c r="J16" s="44">
        <v>0</v>
      </c>
      <c r="K16" s="12"/>
      <c r="L16" s="12"/>
      <c r="M16" s="12"/>
      <c r="N16" s="4"/>
      <c r="O16" s="28"/>
      <c r="P16" s="12"/>
      <c r="Q16" s="15">
        <f t="shared" si="0"/>
        <v>0</v>
      </c>
    </row>
    <row r="17" spans="2:17" x14ac:dyDescent="0.35">
      <c r="B17" s="17">
        <v>9</v>
      </c>
      <c r="C17" s="3" t="s">
        <v>232</v>
      </c>
      <c r="D17" s="66" t="s">
        <v>233</v>
      </c>
      <c r="E17" s="66"/>
      <c r="F17" s="66"/>
      <c r="G17" s="66"/>
      <c r="H17" s="66"/>
      <c r="I17" s="66"/>
      <c r="J17" s="44">
        <v>75</v>
      </c>
      <c r="K17" s="12"/>
      <c r="L17" s="12"/>
      <c r="M17" s="12"/>
      <c r="N17" s="4"/>
      <c r="O17" s="29"/>
      <c r="P17" s="12"/>
      <c r="Q17" s="15">
        <f t="shared" si="0"/>
        <v>10.714285714285714</v>
      </c>
    </row>
    <row r="18" spans="2:17" x14ac:dyDescent="0.35">
      <c r="B18" s="17">
        <v>10</v>
      </c>
      <c r="C18" s="3" t="s">
        <v>234</v>
      </c>
      <c r="D18" s="66" t="s">
        <v>235</v>
      </c>
      <c r="E18" s="66"/>
      <c r="F18" s="66"/>
      <c r="G18" s="66"/>
      <c r="H18" s="66"/>
      <c r="I18" s="66"/>
      <c r="J18" s="44">
        <v>89.666666666666657</v>
      </c>
      <c r="K18" s="12"/>
      <c r="L18" s="12"/>
      <c r="M18" s="12"/>
      <c r="N18" s="4"/>
      <c r="O18" s="28"/>
      <c r="P18" s="12"/>
      <c r="Q18" s="15">
        <f t="shared" si="0"/>
        <v>12.809523809523808</v>
      </c>
    </row>
    <row r="19" spans="2:17" x14ac:dyDescent="0.35">
      <c r="B19" s="17">
        <v>11</v>
      </c>
      <c r="C19" s="3" t="s">
        <v>111</v>
      </c>
      <c r="D19" s="66" t="s">
        <v>112</v>
      </c>
      <c r="E19" s="66"/>
      <c r="F19" s="66"/>
      <c r="G19" s="66"/>
      <c r="H19" s="66"/>
      <c r="I19" s="66"/>
      <c r="J19" s="44">
        <v>46.666666666666671</v>
      </c>
      <c r="K19" s="4"/>
      <c r="L19" s="12"/>
      <c r="M19" s="12"/>
      <c r="N19" s="4"/>
      <c r="O19" s="30"/>
      <c r="P19" s="12"/>
      <c r="Q19" s="15">
        <f t="shared" si="0"/>
        <v>6.666666666666667</v>
      </c>
    </row>
    <row r="20" spans="2:17" x14ac:dyDescent="0.35">
      <c r="B20" s="17">
        <v>12</v>
      </c>
      <c r="C20" s="3" t="s">
        <v>113</v>
      </c>
      <c r="D20" s="66" t="s">
        <v>114</v>
      </c>
      <c r="E20" s="66"/>
      <c r="F20" s="66"/>
      <c r="G20" s="66"/>
      <c r="H20" s="66"/>
      <c r="I20" s="66"/>
      <c r="J20" s="44">
        <v>71.666666666666671</v>
      </c>
      <c r="K20" s="4"/>
      <c r="L20" s="12"/>
      <c r="M20" s="12"/>
      <c r="N20" s="4"/>
      <c r="O20" s="28"/>
      <c r="P20" s="12"/>
      <c r="Q20" s="15">
        <f t="shared" si="0"/>
        <v>10.238095238095239</v>
      </c>
    </row>
    <row r="21" spans="2:17" x14ac:dyDescent="0.35">
      <c r="B21" s="17">
        <v>13</v>
      </c>
      <c r="C21" s="3" t="s">
        <v>236</v>
      </c>
      <c r="D21" s="66" t="s">
        <v>237</v>
      </c>
      <c r="E21" s="66"/>
      <c r="F21" s="66"/>
      <c r="G21" s="66"/>
      <c r="H21" s="66"/>
      <c r="I21" s="66"/>
      <c r="J21" s="44">
        <v>85</v>
      </c>
      <c r="K21" s="4"/>
      <c r="L21" s="12"/>
      <c r="M21" s="12"/>
      <c r="N21" s="4"/>
      <c r="O21" s="30"/>
      <c r="P21" s="12"/>
      <c r="Q21" s="15">
        <f t="shared" si="0"/>
        <v>12.142857142857142</v>
      </c>
    </row>
    <row r="22" spans="2:17" x14ac:dyDescent="0.35">
      <c r="B22" s="17">
        <v>14</v>
      </c>
      <c r="C22" s="3" t="s">
        <v>238</v>
      </c>
      <c r="D22" s="66" t="s">
        <v>239</v>
      </c>
      <c r="E22" s="66"/>
      <c r="F22" s="66"/>
      <c r="G22" s="66"/>
      <c r="H22" s="66"/>
      <c r="I22" s="66"/>
      <c r="J22" s="44">
        <v>81.666666666666657</v>
      </c>
      <c r="K22" s="12"/>
      <c r="L22" s="12"/>
      <c r="M22" s="12"/>
      <c r="N22" s="4"/>
      <c r="O22" s="29"/>
      <c r="P22" s="12"/>
      <c r="Q22" s="15">
        <f t="shared" si="0"/>
        <v>11.666666666666666</v>
      </c>
    </row>
    <row r="23" spans="2:17" x14ac:dyDescent="0.35">
      <c r="B23" s="17">
        <v>15</v>
      </c>
      <c r="C23" s="3" t="s">
        <v>115</v>
      </c>
      <c r="D23" s="66" t="s">
        <v>116</v>
      </c>
      <c r="E23" s="66"/>
      <c r="F23" s="66"/>
      <c r="G23" s="66"/>
      <c r="H23" s="66"/>
      <c r="I23" s="66"/>
      <c r="J23" s="44">
        <v>88.333333333333343</v>
      </c>
      <c r="K23" s="12"/>
      <c r="L23" s="12"/>
      <c r="M23" s="12"/>
      <c r="N23" s="4"/>
      <c r="O23" s="28"/>
      <c r="P23" s="12"/>
      <c r="Q23" s="15">
        <f t="shared" si="0"/>
        <v>12.61904761904762</v>
      </c>
    </row>
    <row r="24" spans="2:17" x14ac:dyDescent="0.35">
      <c r="B24" s="17">
        <v>16</v>
      </c>
      <c r="C24" s="3" t="s">
        <v>117</v>
      </c>
      <c r="D24" s="66" t="s">
        <v>118</v>
      </c>
      <c r="E24" s="66"/>
      <c r="F24" s="66"/>
      <c r="G24" s="66"/>
      <c r="H24" s="66"/>
      <c r="I24" s="66"/>
      <c r="J24" s="44">
        <v>73.333333333333329</v>
      </c>
      <c r="K24" s="12"/>
      <c r="L24" s="12"/>
      <c r="M24" s="12"/>
      <c r="N24" s="4"/>
      <c r="O24" s="28"/>
      <c r="P24" s="12"/>
      <c r="Q24" s="15">
        <f t="shared" si="0"/>
        <v>10.476190476190476</v>
      </c>
    </row>
    <row r="25" spans="2:17" x14ac:dyDescent="0.35">
      <c r="B25" s="17">
        <v>17</v>
      </c>
      <c r="C25" s="3" t="s">
        <v>240</v>
      </c>
      <c r="D25" s="66" t="s">
        <v>241</v>
      </c>
      <c r="E25" s="66"/>
      <c r="F25" s="66"/>
      <c r="G25" s="66"/>
      <c r="H25" s="66"/>
      <c r="I25" s="66"/>
      <c r="J25" s="44">
        <v>0</v>
      </c>
      <c r="K25" s="12"/>
      <c r="L25" s="12"/>
      <c r="M25" s="12"/>
      <c r="N25" s="4"/>
      <c r="O25" s="28"/>
      <c r="P25" s="12"/>
      <c r="Q25" s="15">
        <f t="shared" si="0"/>
        <v>0</v>
      </c>
    </row>
    <row r="26" spans="2:17" x14ac:dyDescent="0.35">
      <c r="B26" s="17">
        <v>18</v>
      </c>
      <c r="C26" s="3" t="s">
        <v>242</v>
      </c>
      <c r="D26" s="66" t="s">
        <v>243</v>
      </c>
      <c r="E26" s="66"/>
      <c r="F26" s="66"/>
      <c r="G26" s="66"/>
      <c r="H26" s="66"/>
      <c r="I26" s="66"/>
      <c r="J26" s="44">
        <v>88.333333333333343</v>
      </c>
      <c r="K26" s="12"/>
      <c r="L26" s="12"/>
      <c r="M26" s="12"/>
      <c r="N26" s="4"/>
      <c r="O26" s="28"/>
      <c r="P26" s="12"/>
      <c r="Q26" s="15">
        <f t="shared" si="0"/>
        <v>12.61904761904762</v>
      </c>
    </row>
    <row r="27" spans="2:17" x14ac:dyDescent="0.35">
      <c r="B27" s="17">
        <v>19</v>
      </c>
      <c r="C27" s="3" t="s">
        <v>119</v>
      </c>
      <c r="D27" s="66" t="s">
        <v>120</v>
      </c>
      <c r="E27" s="66"/>
      <c r="F27" s="66"/>
      <c r="G27" s="66"/>
      <c r="H27" s="66"/>
      <c r="I27" s="66"/>
      <c r="J27" s="44">
        <v>78.333333333333329</v>
      </c>
      <c r="K27" s="12"/>
      <c r="L27" s="12"/>
      <c r="M27" s="12"/>
      <c r="N27" s="4"/>
      <c r="O27" s="30"/>
      <c r="P27" s="12"/>
      <c r="Q27" s="15">
        <f t="shared" si="0"/>
        <v>11.19047619047619</v>
      </c>
    </row>
    <row r="28" spans="2:17" x14ac:dyDescent="0.35">
      <c r="B28" s="17">
        <v>20</v>
      </c>
      <c r="C28" s="3" t="s">
        <v>244</v>
      </c>
      <c r="D28" s="66" t="s">
        <v>245</v>
      </c>
      <c r="E28" s="66"/>
      <c r="F28" s="66"/>
      <c r="G28" s="66"/>
      <c r="H28" s="66"/>
      <c r="I28" s="66"/>
      <c r="J28" s="44">
        <v>0</v>
      </c>
      <c r="K28" s="12"/>
      <c r="L28" s="12"/>
      <c r="M28" s="12"/>
      <c r="N28" s="4"/>
      <c r="O28" s="29"/>
      <c r="P28" s="12"/>
      <c r="Q28" s="15">
        <f t="shared" si="0"/>
        <v>0</v>
      </c>
    </row>
    <row r="29" spans="2:17" x14ac:dyDescent="0.35">
      <c r="B29" s="17">
        <v>21</v>
      </c>
      <c r="C29" s="3" t="s">
        <v>121</v>
      </c>
      <c r="D29" s="66" t="s">
        <v>122</v>
      </c>
      <c r="E29" s="66"/>
      <c r="F29" s="66"/>
      <c r="G29" s="66"/>
      <c r="H29" s="66"/>
      <c r="I29" s="66"/>
      <c r="J29" s="44">
        <v>70.333333333333329</v>
      </c>
      <c r="K29" s="22"/>
      <c r="L29" s="12"/>
      <c r="M29" s="12"/>
      <c r="N29" s="4"/>
      <c r="O29" s="28"/>
      <c r="P29" s="12"/>
      <c r="Q29" s="15">
        <f t="shared" si="0"/>
        <v>10.047619047619047</v>
      </c>
    </row>
    <row r="30" spans="2:17" x14ac:dyDescent="0.35">
      <c r="B30" s="17">
        <v>22</v>
      </c>
      <c r="C30" s="3" t="s">
        <v>246</v>
      </c>
      <c r="D30" s="66" t="s">
        <v>247</v>
      </c>
      <c r="E30" s="66"/>
      <c r="F30" s="66"/>
      <c r="G30" s="66"/>
      <c r="H30" s="66"/>
      <c r="I30" s="66"/>
      <c r="J30" s="44">
        <v>0</v>
      </c>
      <c r="K30" s="16"/>
      <c r="L30" s="12"/>
      <c r="M30" s="12"/>
      <c r="N30" s="4"/>
      <c r="O30" s="30"/>
      <c r="P30" s="12"/>
      <c r="Q30" s="15">
        <f t="shared" si="0"/>
        <v>0</v>
      </c>
    </row>
    <row r="31" spans="2:17" x14ac:dyDescent="0.35">
      <c r="B31" s="17">
        <v>23</v>
      </c>
      <c r="C31" s="17"/>
      <c r="D31" s="66"/>
      <c r="E31" s="66"/>
      <c r="F31" s="66"/>
      <c r="G31" s="66"/>
      <c r="H31" s="66"/>
      <c r="I31" s="66"/>
      <c r="J31" s="45"/>
      <c r="K31" s="16"/>
      <c r="L31" s="12"/>
      <c r="M31" s="12"/>
      <c r="N31" s="4"/>
      <c r="O31" s="30"/>
      <c r="P31" s="12"/>
      <c r="Q31" s="15">
        <f t="shared" si="0"/>
        <v>0</v>
      </c>
    </row>
    <row r="32" spans="2:17" x14ac:dyDescent="0.35">
      <c r="B32" s="17"/>
      <c r="C32" s="17"/>
      <c r="D32" s="66"/>
      <c r="E32" s="66"/>
      <c r="F32" s="66"/>
      <c r="G32" s="66"/>
      <c r="H32" s="66"/>
      <c r="I32" s="66"/>
      <c r="J32" s="18"/>
      <c r="K32" s="12"/>
      <c r="L32" s="12"/>
      <c r="M32" s="12"/>
      <c r="N32" s="4"/>
      <c r="O32" s="29"/>
      <c r="P32" s="12"/>
      <c r="Q32" s="15">
        <f t="shared" si="0"/>
        <v>0</v>
      </c>
    </row>
    <row r="33" spans="2:17" x14ac:dyDescent="0.35">
      <c r="B33" s="17"/>
      <c r="C33" s="17"/>
      <c r="D33" s="66"/>
      <c r="E33" s="66"/>
      <c r="F33" s="66"/>
      <c r="G33" s="66"/>
      <c r="H33" s="66"/>
      <c r="I33" s="66"/>
      <c r="J33" s="18"/>
      <c r="K33" s="12"/>
      <c r="L33" s="12"/>
      <c r="M33" s="12"/>
      <c r="N33" s="12"/>
      <c r="O33" s="29"/>
      <c r="P33" s="12"/>
      <c r="Q33" s="15">
        <f t="shared" si="0"/>
        <v>0</v>
      </c>
    </row>
    <row r="34" spans="2:17" x14ac:dyDescent="0.35">
      <c r="B34" s="17"/>
      <c r="C34" s="17"/>
      <c r="D34" s="66"/>
      <c r="E34" s="66"/>
      <c r="F34" s="66"/>
      <c r="G34" s="66"/>
      <c r="H34" s="66"/>
      <c r="I34" s="66"/>
      <c r="J34" s="18"/>
      <c r="K34" s="12"/>
      <c r="L34" s="12"/>
      <c r="M34" s="12"/>
      <c r="N34" s="4"/>
      <c r="O34" s="29"/>
      <c r="P34" s="12"/>
      <c r="Q34" s="15">
        <f t="shared" si="0"/>
        <v>0</v>
      </c>
    </row>
    <row r="35" spans="2:17" x14ac:dyDescent="0.35">
      <c r="B35" s="17"/>
      <c r="C35" s="17"/>
      <c r="D35" s="66"/>
      <c r="E35" s="66"/>
      <c r="F35" s="66"/>
      <c r="G35" s="66"/>
      <c r="H35" s="66"/>
      <c r="I35" s="66"/>
      <c r="J35" s="18"/>
      <c r="K35" s="18"/>
      <c r="L35" s="18"/>
      <c r="M35" s="18"/>
      <c r="N35" s="18"/>
      <c r="O35" s="18"/>
      <c r="P35" s="12"/>
      <c r="Q35" s="15">
        <f t="shared" si="0"/>
        <v>0</v>
      </c>
    </row>
    <row r="36" spans="2:17" x14ac:dyDescent="0.35">
      <c r="B36" s="17"/>
      <c r="C36" s="17"/>
      <c r="D36" s="66"/>
      <c r="E36" s="66"/>
      <c r="F36" s="66"/>
      <c r="G36" s="66"/>
      <c r="H36" s="66"/>
      <c r="I36" s="66"/>
      <c r="J36" s="18"/>
      <c r="K36" s="18"/>
      <c r="L36" s="18"/>
      <c r="M36" s="18"/>
      <c r="N36" s="18"/>
      <c r="O36" s="18"/>
      <c r="P36" s="12"/>
      <c r="Q36" s="15">
        <f t="shared" si="0"/>
        <v>0</v>
      </c>
    </row>
    <row r="37" spans="2:17" x14ac:dyDescent="0.35">
      <c r="B37" s="17"/>
      <c r="C37" s="17"/>
      <c r="D37" s="66"/>
      <c r="E37" s="66"/>
      <c r="F37" s="66"/>
      <c r="G37" s="66"/>
      <c r="H37" s="66"/>
      <c r="I37" s="66"/>
      <c r="J37" s="18"/>
      <c r="K37" s="18"/>
      <c r="L37" s="18"/>
      <c r="M37" s="18"/>
      <c r="N37" s="18"/>
      <c r="O37" s="18"/>
      <c r="P37" s="12"/>
      <c r="Q37" s="15">
        <f t="shared" si="0"/>
        <v>0</v>
      </c>
    </row>
    <row r="38" spans="2:17" x14ac:dyDescent="0.35">
      <c r="B38" s="17"/>
      <c r="C38" s="17"/>
      <c r="D38" s="58"/>
      <c r="E38" s="59"/>
      <c r="F38" s="59"/>
      <c r="G38" s="59"/>
      <c r="H38" s="59"/>
      <c r="I38" s="60"/>
      <c r="J38" s="18"/>
      <c r="K38" s="12"/>
      <c r="L38" s="12"/>
      <c r="M38" s="12"/>
      <c r="N38" s="4"/>
      <c r="O38" s="29"/>
      <c r="P38" s="12"/>
      <c r="Q38" s="15">
        <f t="shared" si="0"/>
        <v>0</v>
      </c>
    </row>
    <row r="39" spans="2:17" x14ac:dyDescent="0.35">
      <c r="B39" s="6"/>
      <c r="C39" s="12"/>
      <c r="D39" s="61"/>
      <c r="E39" s="62"/>
      <c r="F39" s="62"/>
      <c r="G39" s="62"/>
      <c r="H39" s="62"/>
      <c r="I39" s="63"/>
      <c r="J39" s="19"/>
      <c r="K39" s="19"/>
      <c r="L39" s="12"/>
      <c r="M39" s="19"/>
      <c r="N39" s="19"/>
      <c r="O39" s="4"/>
      <c r="P39" s="4"/>
      <c r="Q39" s="15">
        <f t="shared" ref="Q39:Q48" si="1">SUM(J39:P39)/7</f>
        <v>0</v>
      </c>
    </row>
    <row r="40" spans="2:17" x14ac:dyDescent="0.35">
      <c r="B40" s="6"/>
      <c r="C40" s="12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6"/>
      <c r="C41" s="6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35">
      <c r="B42" s="6"/>
      <c r="C42" s="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6"/>
      <c r="C43" s="6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6"/>
      <c r="C44" s="6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35">
      <c r="B45" s="6"/>
      <c r="C45" s="7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35">
      <c r="B46" s="6"/>
      <c r="C46" s="7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5">
        <f t="shared" si="1"/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 x14ac:dyDescent="0.35">
      <c r="B48" s="6"/>
      <c r="C48" s="7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 x14ac:dyDescent="0.35">
      <c r="C49" s="48"/>
      <c r="D49" s="48"/>
      <c r="E49" s="1"/>
    </row>
    <row r="50" spans="3:17" x14ac:dyDescent="0.35">
      <c r="C50" s="48"/>
      <c r="D50" s="48"/>
      <c r="E50" s="1"/>
      <c r="H50" s="51" t="s">
        <v>19</v>
      </c>
      <c r="I50" s="51"/>
      <c r="J50" s="4">
        <f t="shared" ref="J50:Q50" si="2">COUNTIF(J9:J48,"&gt;=70")</f>
        <v>13</v>
      </c>
      <c r="K50" s="16">
        <f t="shared" si="2"/>
        <v>0</v>
      </c>
      <c r="L50" s="16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4">
        <f t="shared" si="2"/>
        <v>0</v>
      </c>
    </row>
    <row r="51" spans="3:17" x14ac:dyDescent="0.35">
      <c r="C51" s="48"/>
      <c r="D51" s="48"/>
      <c r="E51" s="8"/>
      <c r="H51" s="51" t="s">
        <v>20</v>
      </c>
      <c r="I51" s="51"/>
      <c r="J51" s="4">
        <f t="shared" ref="J51:P51" si="3">COUNTIF(J9:J49,"&lt;70")</f>
        <v>9</v>
      </c>
      <c r="K51" s="16">
        <f t="shared" si="3"/>
        <v>0</v>
      </c>
      <c r="L51" s="16">
        <f t="shared" si="3"/>
        <v>0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4">
        <f>COUNTIF(Q9:Q16,"&lt;70")</f>
        <v>8</v>
      </c>
    </row>
    <row r="52" spans="3:17" x14ac:dyDescent="0.35">
      <c r="C52" s="48"/>
      <c r="D52" s="48"/>
      <c r="E52" s="48"/>
      <c r="H52" s="51" t="s">
        <v>21</v>
      </c>
      <c r="I52" s="51"/>
      <c r="J52" s="4">
        <f t="shared" ref="J52:P52" si="4">COUNT(J9:J48)</f>
        <v>22</v>
      </c>
      <c r="K52" s="16">
        <f t="shared" si="4"/>
        <v>0</v>
      </c>
      <c r="L52" s="16">
        <f t="shared" si="4"/>
        <v>0</v>
      </c>
      <c r="M52" s="4">
        <f t="shared" si="4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4">
        <f>COUNT(Q9:Q16)</f>
        <v>8</v>
      </c>
    </row>
    <row r="53" spans="3:17" x14ac:dyDescent="0.35">
      <c r="C53" s="48"/>
      <c r="D53" s="48"/>
      <c r="E53" s="1"/>
      <c r="H53" s="52" t="s">
        <v>16</v>
      </c>
      <c r="I53" s="52"/>
      <c r="J53" s="9">
        <f>J50/J52</f>
        <v>0.59090909090909094</v>
      </c>
      <c r="K53" s="11" t="e">
        <f t="shared" ref="K53:Q53" si="5">K50/K52</f>
        <v>#DIV/0!</v>
      </c>
      <c r="L53" s="11" t="e">
        <f t="shared" si="5"/>
        <v>#DIV/0!</v>
      </c>
      <c r="M53" s="11" t="e">
        <f t="shared" si="5"/>
        <v>#DIV/0!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3">
        <f t="shared" si="5"/>
        <v>0</v>
      </c>
    </row>
    <row r="54" spans="3:17" x14ac:dyDescent="0.35">
      <c r="C54" s="48"/>
      <c r="D54" s="48"/>
      <c r="E54" s="1"/>
      <c r="H54" s="52" t="s">
        <v>17</v>
      </c>
      <c r="I54" s="52"/>
      <c r="J54" s="9">
        <f>J51/J52</f>
        <v>0.40909090909090912</v>
      </c>
      <c r="K54" s="9" t="e">
        <f t="shared" ref="K54:Q54" si="6">K51/K52</f>
        <v>#DIV/0!</v>
      </c>
      <c r="L54" s="11" t="e">
        <f t="shared" si="6"/>
        <v>#DIV/0!</v>
      </c>
      <c r="M54" s="11" t="e">
        <f t="shared" si="6"/>
        <v>#DIV/0!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3">
        <f t="shared" si="6"/>
        <v>1</v>
      </c>
    </row>
    <row r="55" spans="3:17" x14ac:dyDescent="0.35">
      <c r="C55" s="48"/>
      <c r="D55" s="48"/>
      <c r="E55" s="8"/>
    </row>
    <row r="56" spans="3:17" x14ac:dyDescent="0.35">
      <c r="C56" s="1"/>
      <c r="D56" s="1"/>
      <c r="E56" s="8"/>
    </row>
    <row r="58" spans="3:17" x14ac:dyDescent="0.35">
      <c r="J58" s="49" t="s">
        <v>24</v>
      </c>
      <c r="K58" s="49"/>
      <c r="L58" s="49"/>
      <c r="M58" s="49"/>
      <c r="N58" s="49"/>
      <c r="O58" s="49"/>
      <c r="P58" s="49"/>
    </row>
    <row r="59" spans="3:17" x14ac:dyDescent="0.35">
      <c r="J59" s="50" t="s">
        <v>18</v>
      </c>
      <c r="K59" s="50"/>
      <c r="L59" s="50"/>
      <c r="M59" s="50"/>
      <c r="N59" s="50"/>
      <c r="O59" s="50"/>
      <c r="P59" s="50"/>
    </row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topLeftCell="A41" workbookViewId="0">
      <selection activeCell="N4" sqref="N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35">
      <c r="C4" t="s">
        <v>0</v>
      </c>
      <c r="D4" s="55" t="s">
        <v>249</v>
      </c>
      <c r="E4" s="55"/>
      <c r="F4" s="55"/>
      <c r="G4" s="55"/>
      <c r="I4" t="s">
        <v>1</v>
      </c>
      <c r="J4" s="56" t="s">
        <v>250</v>
      </c>
      <c r="K4" s="56"/>
      <c r="M4" t="s">
        <v>2</v>
      </c>
      <c r="N4" s="31" t="s">
        <v>267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6" t="str">
        <f>FUNDAMENTOS!D6</f>
        <v>AGOSTO-DICIEMBRE 2024</v>
      </c>
      <c r="E6" s="56"/>
      <c r="F6" s="56"/>
      <c r="G6" s="56"/>
      <c r="I6" s="48" t="s">
        <v>22</v>
      </c>
      <c r="J6" s="48"/>
      <c r="K6" s="5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ht="15" thickBot="1" x14ac:dyDescent="0.4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9" t="s">
        <v>252</v>
      </c>
      <c r="D9" s="67" t="s">
        <v>253</v>
      </c>
      <c r="E9" s="57"/>
      <c r="F9" s="57"/>
      <c r="G9" s="57"/>
      <c r="H9" s="57"/>
      <c r="I9" s="68"/>
      <c r="J9" s="12">
        <v>0</v>
      </c>
      <c r="K9" s="21">
        <v>0</v>
      </c>
      <c r="L9" s="4"/>
      <c r="M9" s="12"/>
      <c r="N9" s="12"/>
      <c r="O9" s="4"/>
      <c r="P9" s="4"/>
      <c r="Q9" s="15">
        <f>SUM(J9:M9)/4</f>
        <v>0</v>
      </c>
    </row>
    <row r="10" spans="2:18" x14ac:dyDescent="0.35">
      <c r="B10" s="6">
        <v>2</v>
      </c>
      <c r="C10" s="3" t="s">
        <v>28</v>
      </c>
      <c r="D10" s="67" t="s">
        <v>29</v>
      </c>
      <c r="E10" s="57"/>
      <c r="F10" s="57"/>
      <c r="G10" s="57"/>
      <c r="H10" s="57"/>
      <c r="I10" s="68"/>
      <c r="J10" s="12">
        <v>80.769230769230774</v>
      </c>
      <c r="K10" s="21">
        <v>82.35294117647058</v>
      </c>
      <c r="L10" s="4"/>
      <c r="M10" s="12"/>
      <c r="N10" s="12"/>
      <c r="O10" s="4"/>
      <c r="P10" s="4"/>
      <c r="Q10" s="15">
        <f t="shared" ref="Q10:Q23" si="0">SUM(J10:M10)/4</f>
        <v>40.780542986425338</v>
      </c>
    </row>
    <row r="11" spans="2:18" x14ac:dyDescent="0.35">
      <c r="B11" s="6">
        <v>3</v>
      </c>
      <c r="C11" s="3" t="s">
        <v>254</v>
      </c>
      <c r="D11" s="67" t="s">
        <v>255</v>
      </c>
      <c r="E11" s="57"/>
      <c r="F11" s="57"/>
      <c r="G11" s="57"/>
      <c r="H11" s="57"/>
      <c r="I11" s="68"/>
      <c r="J11" s="12">
        <v>0</v>
      </c>
      <c r="K11" s="21">
        <v>85.294117647058826</v>
      </c>
      <c r="L11" s="4"/>
      <c r="M11" s="12"/>
      <c r="N11" s="12"/>
      <c r="O11" s="4"/>
      <c r="P11" s="4"/>
      <c r="Q11" s="15">
        <f t="shared" si="0"/>
        <v>21.323529411764707</v>
      </c>
    </row>
    <row r="12" spans="2:18" x14ac:dyDescent="0.35">
      <c r="B12" s="6">
        <v>4</v>
      </c>
      <c r="C12" s="3" t="s">
        <v>92</v>
      </c>
      <c r="D12" s="67" t="s">
        <v>81</v>
      </c>
      <c r="E12" s="57"/>
      <c r="F12" s="57"/>
      <c r="G12" s="57"/>
      <c r="H12" s="57"/>
      <c r="I12" s="68"/>
      <c r="J12" s="12">
        <v>0</v>
      </c>
      <c r="K12" s="21">
        <v>76.470588235294116</v>
      </c>
      <c r="L12" s="4"/>
      <c r="M12" s="12"/>
      <c r="N12" s="12"/>
      <c r="O12" s="4"/>
      <c r="P12" s="4"/>
      <c r="Q12" s="15">
        <f t="shared" si="0"/>
        <v>19.117647058823529</v>
      </c>
    </row>
    <row r="13" spans="2:18" x14ac:dyDescent="0.35">
      <c r="B13" s="6">
        <v>5</v>
      </c>
      <c r="C13" s="3" t="s">
        <v>36</v>
      </c>
      <c r="D13" s="67" t="s">
        <v>37</v>
      </c>
      <c r="E13" s="57"/>
      <c r="F13" s="57"/>
      <c r="G13" s="57"/>
      <c r="H13" s="57"/>
      <c r="I13" s="68"/>
      <c r="J13" s="12">
        <v>96.15384615384616</v>
      </c>
      <c r="K13" s="21">
        <v>85.294117647058826</v>
      </c>
      <c r="L13" s="4"/>
      <c r="M13" s="4"/>
      <c r="N13" s="12"/>
      <c r="O13" s="4"/>
      <c r="P13" s="4"/>
      <c r="Q13" s="15">
        <f t="shared" si="0"/>
        <v>45.361990950226243</v>
      </c>
    </row>
    <row r="14" spans="2:18" x14ac:dyDescent="0.35">
      <c r="B14" s="6">
        <v>6</v>
      </c>
      <c r="C14" s="3" t="s">
        <v>44</v>
      </c>
      <c r="D14" s="67" t="s">
        <v>45</v>
      </c>
      <c r="E14" s="57"/>
      <c r="F14" s="57"/>
      <c r="G14" s="57"/>
      <c r="H14" s="57"/>
      <c r="I14" s="68"/>
      <c r="J14" s="12">
        <v>92.307692307692307</v>
      </c>
      <c r="K14" s="21">
        <v>88.235294117647058</v>
      </c>
      <c r="L14" s="4"/>
      <c r="M14" s="12"/>
      <c r="N14" s="12"/>
      <c r="O14" s="4"/>
      <c r="P14" s="4"/>
      <c r="Q14" s="15">
        <f t="shared" si="0"/>
        <v>45.135746606334841</v>
      </c>
    </row>
    <row r="15" spans="2:18" x14ac:dyDescent="0.35">
      <c r="B15" s="6">
        <v>7</v>
      </c>
      <c r="C15" s="3" t="s">
        <v>48</v>
      </c>
      <c r="D15" s="67" t="s">
        <v>49</v>
      </c>
      <c r="E15" s="57"/>
      <c r="F15" s="57"/>
      <c r="G15" s="57"/>
      <c r="H15" s="57"/>
      <c r="I15" s="68"/>
      <c r="J15" s="12">
        <v>88.461538461538467</v>
      </c>
      <c r="K15" s="21">
        <v>82.35294117647058</v>
      </c>
      <c r="L15" s="4"/>
      <c r="M15" s="4"/>
      <c r="N15" s="12"/>
      <c r="O15" s="4"/>
      <c r="P15" s="4"/>
      <c r="Q15" s="15">
        <f t="shared" si="0"/>
        <v>42.703619909502265</v>
      </c>
    </row>
    <row r="16" spans="2:18" x14ac:dyDescent="0.35">
      <c r="B16" s="6">
        <v>8</v>
      </c>
      <c r="C16" s="3"/>
      <c r="D16" s="67"/>
      <c r="E16" s="57"/>
      <c r="F16" s="57"/>
      <c r="G16" s="57"/>
      <c r="H16" s="57"/>
      <c r="I16" s="68"/>
      <c r="J16" s="19"/>
      <c r="K16" s="46"/>
      <c r="L16" s="4"/>
      <c r="M16" s="12"/>
      <c r="N16" s="12"/>
      <c r="O16" s="4"/>
      <c r="P16" s="4"/>
      <c r="Q16" s="15">
        <f t="shared" si="0"/>
        <v>0</v>
      </c>
    </row>
    <row r="17" spans="2:17" x14ac:dyDescent="0.35">
      <c r="B17" s="6">
        <v>9</v>
      </c>
      <c r="C17" s="3"/>
      <c r="D17" s="67"/>
      <c r="E17" s="57"/>
      <c r="F17" s="57"/>
      <c r="G17" s="57"/>
      <c r="H17" s="57"/>
      <c r="I17" s="68"/>
      <c r="J17" s="4"/>
      <c r="K17" s="21"/>
      <c r="L17" s="4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s="3"/>
      <c r="D18" s="67"/>
      <c r="E18" s="57"/>
      <c r="F18" s="57"/>
      <c r="G18" s="57"/>
      <c r="H18" s="57"/>
      <c r="I18" s="68"/>
      <c r="J18" s="4"/>
      <c r="K18" s="21"/>
      <c r="L18" s="4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3"/>
      <c r="D19" s="67"/>
      <c r="E19" s="57"/>
      <c r="F19" s="57"/>
      <c r="G19" s="57"/>
      <c r="H19" s="57"/>
      <c r="I19" s="68"/>
      <c r="J19" s="4"/>
      <c r="K19" s="21"/>
      <c r="L19" s="4"/>
      <c r="M19" s="12"/>
      <c r="N19" s="12"/>
      <c r="O19" s="4"/>
      <c r="P19" s="4"/>
      <c r="Q19" s="15">
        <f t="shared" si="0"/>
        <v>0</v>
      </c>
    </row>
    <row r="20" spans="2:17" x14ac:dyDescent="0.35">
      <c r="B20" s="6">
        <v>12</v>
      </c>
      <c r="C20" s="3"/>
      <c r="D20" s="67"/>
      <c r="E20" s="57"/>
      <c r="F20" s="57"/>
      <c r="G20" s="57"/>
      <c r="H20" s="57"/>
      <c r="I20" s="68"/>
      <c r="J20" s="4"/>
      <c r="K20" s="21"/>
      <c r="L20" s="4"/>
      <c r="M20" s="4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3"/>
      <c r="D21" s="67"/>
      <c r="E21" s="57"/>
      <c r="F21" s="57"/>
      <c r="G21" s="57"/>
      <c r="H21" s="57"/>
      <c r="I21" s="68"/>
      <c r="J21" s="4"/>
      <c r="K21" s="21"/>
      <c r="L21" s="4"/>
      <c r="M21" s="12"/>
      <c r="N21" s="12"/>
      <c r="O21" s="4"/>
      <c r="P21" s="4"/>
      <c r="Q21" s="15">
        <f t="shared" si="0"/>
        <v>0</v>
      </c>
    </row>
    <row r="22" spans="2:17" x14ac:dyDescent="0.35">
      <c r="B22" s="6">
        <v>14</v>
      </c>
      <c r="C22" s="3"/>
      <c r="D22" s="67"/>
      <c r="E22" s="57"/>
      <c r="F22" s="57"/>
      <c r="G22" s="57"/>
      <c r="H22" s="57"/>
      <c r="I22" s="68"/>
      <c r="J22" s="4"/>
      <c r="K22" s="21"/>
      <c r="L22" s="4"/>
      <c r="M22" s="12"/>
      <c r="N22" s="12"/>
      <c r="O22" s="4"/>
      <c r="P22" s="4"/>
      <c r="Q22" s="15">
        <f t="shared" si="0"/>
        <v>0</v>
      </c>
    </row>
    <row r="23" spans="2:17" x14ac:dyDescent="0.35">
      <c r="B23" s="6">
        <v>15</v>
      </c>
      <c r="C23" s="3"/>
      <c r="D23" s="67"/>
      <c r="E23" s="57"/>
      <c r="F23" s="57"/>
      <c r="G23" s="57"/>
      <c r="H23" s="57"/>
      <c r="I23" s="68"/>
      <c r="J23" s="4"/>
      <c r="K23" s="21"/>
      <c r="L23" s="4"/>
      <c r="M23" s="21"/>
      <c r="N23" s="12"/>
      <c r="O23" s="4"/>
      <c r="P23" s="4"/>
      <c r="Q23" s="15">
        <f t="shared" si="0"/>
        <v>0</v>
      </c>
    </row>
    <row r="24" spans="2:17" x14ac:dyDescent="0.35">
      <c r="B24" s="6"/>
      <c r="C24" s="3"/>
      <c r="D24" s="67"/>
      <c r="E24" s="57"/>
      <c r="F24" s="57"/>
      <c r="G24" s="57"/>
      <c r="H24" s="57"/>
      <c r="I24" s="68"/>
      <c r="J24" s="4"/>
      <c r="K24" s="20"/>
      <c r="L24" s="19"/>
      <c r="M24" s="12"/>
      <c r="N24" s="12"/>
      <c r="O24" s="4"/>
      <c r="P24" s="4"/>
      <c r="Q24" s="15">
        <v>0</v>
      </c>
    </row>
    <row r="25" spans="2:17" x14ac:dyDescent="0.35">
      <c r="B25" s="6"/>
      <c r="C25" s="3"/>
      <c r="D25" s="67"/>
      <c r="E25" s="57"/>
      <c r="F25" s="57"/>
      <c r="G25" s="57"/>
      <c r="H25" s="57"/>
      <c r="I25" s="68"/>
      <c r="J25" s="4"/>
      <c r="K25" s="4"/>
      <c r="L25" s="4"/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6"/>
      <c r="C26" s="3"/>
      <c r="D26" s="67"/>
      <c r="E26" s="57"/>
      <c r="F26" s="57"/>
      <c r="G26" s="57"/>
      <c r="H26" s="57"/>
      <c r="I26" s="68"/>
      <c r="J26" s="12"/>
      <c r="K26" s="4"/>
      <c r="L26" s="12"/>
      <c r="M26" s="4"/>
      <c r="N26" s="4"/>
      <c r="O26" s="4"/>
      <c r="P26" s="4"/>
      <c r="Q26" s="15">
        <f t="shared" si="1"/>
        <v>0</v>
      </c>
    </row>
    <row r="27" spans="2:17" x14ac:dyDescent="0.35">
      <c r="B27" s="6"/>
      <c r="C27" s="3"/>
      <c r="D27" s="67"/>
      <c r="E27" s="57"/>
      <c r="F27" s="57"/>
      <c r="G27" s="57"/>
      <c r="H27" s="57"/>
      <c r="I27" s="68"/>
      <c r="J27" s="4"/>
      <c r="K27" s="4"/>
      <c r="L27" s="4"/>
      <c r="M27" s="4"/>
      <c r="N27" s="4"/>
      <c r="O27" s="4"/>
      <c r="P27" s="4"/>
      <c r="Q27" s="15">
        <f t="shared" si="1"/>
        <v>0</v>
      </c>
    </row>
    <row r="28" spans="2:17" x14ac:dyDescent="0.35">
      <c r="B28" s="6"/>
      <c r="C28" s="3"/>
      <c r="D28" s="67"/>
      <c r="E28" s="57"/>
      <c r="F28" s="57"/>
      <c r="G28" s="57"/>
      <c r="H28" s="57"/>
      <c r="I28" s="68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6"/>
      <c r="C29" s="3"/>
      <c r="D29" s="67"/>
      <c r="E29" s="57"/>
      <c r="F29" s="57"/>
      <c r="G29" s="57"/>
      <c r="H29" s="57"/>
      <c r="I29" s="68"/>
      <c r="J29" s="4"/>
      <c r="K29" s="16"/>
      <c r="L29" s="4"/>
      <c r="M29" s="4"/>
      <c r="N29" s="4"/>
      <c r="O29" s="4"/>
      <c r="P29" s="4"/>
      <c r="Q29" s="15">
        <f t="shared" ref="Q29:Q45" si="2">SUM(J29:P29)/7</f>
        <v>0</v>
      </c>
    </row>
    <row r="30" spans="2:17" x14ac:dyDescent="0.35">
      <c r="B30" s="6"/>
      <c r="C30" s="3"/>
      <c r="D30" s="67"/>
      <c r="E30" s="57"/>
      <c r="F30" s="57"/>
      <c r="G30" s="57"/>
      <c r="H30" s="57"/>
      <c r="I30" s="68"/>
      <c r="J30" s="4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3"/>
      <c r="D31" s="67"/>
      <c r="E31" s="57"/>
      <c r="F31" s="57"/>
      <c r="G31" s="57"/>
      <c r="H31" s="57"/>
      <c r="I31" s="68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6"/>
      <c r="D32" s="64"/>
      <c r="E32" s="64"/>
      <c r="F32" s="64"/>
      <c r="G32" s="64"/>
      <c r="H32" s="64"/>
      <c r="I32" s="64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6"/>
      <c r="D33" s="64"/>
      <c r="E33" s="64"/>
      <c r="F33" s="64"/>
      <c r="G33" s="64"/>
      <c r="H33" s="64"/>
      <c r="I33" s="64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>
        <f t="shared" ref="B34:B48" si="3">B33+1</f>
        <v>1</v>
      </c>
      <c r="C34" s="6"/>
      <c r="D34" s="64"/>
      <c r="E34" s="64"/>
      <c r="F34" s="64"/>
      <c r="G34" s="64"/>
      <c r="H34" s="64"/>
      <c r="I34" s="64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>
        <f t="shared" si="3"/>
        <v>2</v>
      </c>
      <c r="C35" s="6"/>
      <c r="D35" s="64"/>
      <c r="E35" s="64"/>
      <c r="F35" s="64"/>
      <c r="G35" s="64"/>
      <c r="H35" s="64"/>
      <c r="I35" s="64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>
        <f t="shared" si="3"/>
        <v>3</v>
      </c>
      <c r="C36" s="6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>
        <f t="shared" si="3"/>
        <v>4</v>
      </c>
      <c r="C37" s="6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>
        <f t="shared" si="3"/>
        <v>5</v>
      </c>
      <c r="C38" s="6"/>
      <c r="D38" s="64"/>
      <c r="E38" s="64"/>
      <c r="F38" s="64"/>
      <c r="G38" s="64"/>
      <c r="H38" s="64"/>
      <c r="I38" s="64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>
        <f t="shared" si="3"/>
        <v>6</v>
      </c>
      <c r="C39" s="6"/>
      <c r="D39" s="64"/>
      <c r="E39" s="64"/>
      <c r="F39" s="64"/>
      <c r="G39" s="64"/>
      <c r="H39" s="64"/>
      <c r="I39" s="64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>
        <f t="shared" si="3"/>
        <v>7</v>
      </c>
      <c r="C40" s="6"/>
      <c r="D40" s="64"/>
      <c r="E40" s="64"/>
      <c r="F40" s="64"/>
      <c r="G40" s="64"/>
      <c r="H40" s="64"/>
      <c r="I40" s="64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>
        <f t="shared" si="3"/>
        <v>8</v>
      </c>
      <c r="C41" s="6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>
        <f t="shared" si="3"/>
        <v>9</v>
      </c>
      <c r="C42" s="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>
        <f t="shared" si="3"/>
        <v>10</v>
      </c>
      <c r="C43" s="6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>
        <f t="shared" si="3"/>
        <v>11</v>
      </c>
      <c r="C44" s="6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>
        <f t="shared" si="3"/>
        <v>12</v>
      </c>
      <c r="C45" s="7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>
        <f t="shared" si="3"/>
        <v>13</v>
      </c>
      <c r="C46" s="7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5">
        <f t="shared" ref="Q46:Q48" si="4">SUM(J46:P46)/7</f>
        <v>0</v>
      </c>
    </row>
    <row r="47" spans="2:17" x14ac:dyDescent="0.35">
      <c r="B47" s="6">
        <f t="shared" si="3"/>
        <v>14</v>
      </c>
      <c r="C47" s="7"/>
      <c r="J47" s="4"/>
      <c r="K47" s="4"/>
      <c r="L47" s="4"/>
      <c r="M47" s="4"/>
      <c r="N47" s="4"/>
      <c r="O47" s="4"/>
      <c r="P47" s="4"/>
      <c r="Q47" s="15">
        <f t="shared" si="4"/>
        <v>0</v>
      </c>
    </row>
    <row r="48" spans="2:17" x14ac:dyDescent="0.35">
      <c r="B48" s="6">
        <f t="shared" si="3"/>
        <v>15</v>
      </c>
      <c r="C48" s="7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5">
        <f t="shared" si="4"/>
        <v>0</v>
      </c>
    </row>
    <row r="49" spans="3:17" x14ac:dyDescent="0.35">
      <c r="C49" s="48"/>
      <c r="D49" s="48"/>
      <c r="E49" s="1"/>
    </row>
    <row r="50" spans="3:17" x14ac:dyDescent="0.35">
      <c r="C50" s="48"/>
      <c r="D50" s="48"/>
      <c r="E50" s="1"/>
      <c r="H50" s="51" t="s">
        <v>19</v>
      </c>
      <c r="I50" s="51"/>
      <c r="J50" s="4">
        <f>COUNTIF(J9:J48,"&gt;=70")</f>
        <v>4</v>
      </c>
      <c r="K50" s="16">
        <f t="shared" ref="K50:P50" si="5">COUNTIF(K9:K48,"&gt;=70")</f>
        <v>6</v>
      </c>
      <c r="L50" s="16">
        <f>COUNTIF(L9:L48,"&gt;=70")</f>
        <v>0</v>
      </c>
      <c r="M50" s="4">
        <f>COUNTIF(M9:M48,"&gt;=70")</f>
        <v>0</v>
      </c>
      <c r="N50" s="4">
        <f t="shared" si="5"/>
        <v>0</v>
      </c>
      <c r="O50" s="4">
        <f t="shared" si="5"/>
        <v>0</v>
      </c>
      <c r="P50" s="4">
        <f t="shared" si="5"/>
        <v>0</v>
      </c>
      <c r="Q50" s="14">
        <f>COUNTIF(Q9:Q48,"&gt;=70")</f>
        <v>0</v>
      </c>
    </row>
    <row r="51" spans="3:17" x14ac:dyDescent="0.35">
      <c r="C51" s="48"/>
      <c r="D51" s="48"/>
      <c r="E51" s="8"/>
      <c r="H51" s="51" t="s">
        <v>20</v>
      </c>
      <c r="I51" s="51"/>
      <c r="J51" s="4">
        <f>COUNTIF(J9:J49,"&lt;70")</f>
        <v>3</v>
      </c>
      <c r="K51" s="16">
        <f t="shared" ref="K51:P51" si="6">COUNTIF(K9:K49,"&lt;70")</f>
        <v>1</v>
      </c>
      <c r="L51" s="16">
        <f>COUNTIF(L9:L49,"&lt;70")</f>
        <v>0</v>
      </c>
      <c r="M51" s="4">
        <f>COUNTIF(M9:M49,"&lt;70")</f>
        <v>0</v>
      </c>
      <c r="N51" s="4">
        <f t="shared" si="6"/>
        <v>0</v>
      </c>
      <c r="O51" s="4">
        <f t="shared" si="6"/>
        <v>0</v>
      </c>
      <c r="P51" s="4">
        <f t="shared" si="6"/>
        <v>0</v>
      </c>
      <c r="Q51" s="14">
        <f>COUNTIF(Q9:Q16,"&lt;70")</f>
        <v>8</v>
      </c>
    </row>
    <row r="52" spans="3:17" x14ac:dyDescent="0.35">
      <c r="C52" s="48"/>
      <c r="D52" s="48"/>
      <c r="E52" s="48"/>
      <c r="H52" s="51" t="s">
        <v>21</v>
      </c>
      <c r="I52" s="51"/>
      <c r="J52" s="4">
        <f>COUNT(J9:J48)</f>
        <v>7</v>
      </c>
      <c r="K52" s="16">
        <f t="shared" ref="K52:P52" si="7">COUNT(K9:K48)</f>
        <v>7</v>
      </c>
      <c r="L52" s="16">
        <f>COUNT(L9:L48)</f>
        <v>0</v>
      </c>
      <c r="M52" s="4">
        <f>COUNT(M9:M48)</f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>COUNT(Q9:Q16)</f>
        <v>8</v>
      </c>
    </row>
    <row r="53" spans="3:17" x14ac:dyDescent="0.35">
      <c r="C53" s="48"/>
      <c r="D53" s="48"/>
      <c r="E53" s="1"/>
      <c r="H53" s="52" t="s">
        <v>16</v>
      </c>
      <c r="I53" s="52"/>
      <c r="J53" s="9">
        <f>J50/J52</f>
        <v>0.5714285714285714</v>
      </c>
      <c r="K53" s="11">
        <f t="shared" ref="K53:Q53" si="8">K50/K52</f>
        <v>0.8571428571428571</v>
      </c>
      <c r="L53" s="11" t="e">
        <f t="shared" si="8"/>
        <v>#DIV/0!</v>
      </c>
      <c r="M53" s="25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 x14ac:dyDescent="0.35">
      <c r="C54" s="48"/>
      <c r="D54" s="48"/>
      <c r="E54" s="1"/>
      <c r="H54" s="52" t="s">
        <v>17</v>
      </c>
      <c r="I54" s="52"/>
      <c r="J54" s="9">
        <f>J51/J52</f>
        <v>0.42857142857142855</v>
      </c>
      <c r="K54" s="9">
        <f t="shared" ref="K54:P54" si="9">K51/K52</f>
        <v>0.14285714285714285</v>
      </c>
      <c r="L54" s="11" t="e">
        <f t="shared" si="9"/>
        <v>#DIV/0!</v>
      </c>
      <c r="M54" s="25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ref="Q54" si="10">Q51/Q52</f>
        <v>1</v>
      </c>
    </row>
    <row r="55" spans="3:17" x14ac:dyDescent="0.35">
      <c r="C55" s="48"/>
      <c r="D55" s="48"/>
      <c r="E55" s="8"/>
    </row>
    <row r="56" spans="3:17" x14ac:dyDescent="0.35">
      <c r="C56" s="1"/>
      <c r="D56" s="1"/>
      <c r="E56" s="8"/>
    </row>
    <row r="58" spans="3:17" x14ac:dyDescent="0.35">
      <c r="J58" s="49" t="s">
        <v>24</v>
      </c>
      <c r="K58" s="49"/>
      <c r="L58" s="49"/>
      <c r="M58" s="49"/>
      <c r="N58" s="49"/>
      <c r="O58" s="49"/>
      <c r="P58" s="49"/>
    </row>
    <row r="59" spans="3:17" x14ac:dyDescent="0.35">
      <c r="J59" s="50" t="s">
        <v>18</v>
      </c>
      <c r="K59" s="50"/>
      <c r="L59" s="50"/>
      <c r="M59" s="50"/>
      <c r="N59" s="50"/>
      <c r="O59" s="50"/>
      <c r="P59" s="50"/>
    </row>
  </sheetData>
  <mergeCells count="61">
    <mergeCell ref="D28:I28"/>
    <mergeCell ref="D29:I29"/>
    <mergeCell ref="D30:I30"/>
    <mergeCell ref="D31:I31"/>
    <mergeCell ref="D43:I43"/>
    <mergeCell ref="D32:I32"/>
    <mergeCell ref="D39:I39"/>
    <mergeCell ref="D40:I40"/>
    <mergeCell ref="D41:I41"/>
    <mergeCell ref="D42:I42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D6:G6"/>
    <mergeCell ref="D8:I8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D27:I27"/>
    <mergeCell ref="D9:I9"/>
    <mergeCell ref="D10:I10"/>
    <mergeCell ref="D12:I12"/>
    <mergeCell ref="D17:I17"/>
    <mergeCell ref="D21:I21"/>
    <mergeCell ref="D20:I20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45:I45"/>
    <mergeCell ref="D46:I46"/>
  </mergeCells>
  <phoneticPr fontId="6" type="noConversion"/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A708-EC53-4D48-81A9-20F4A4533968}">
  <dimension ref="B2:R59"/>
  <sheetViews>
    <sheetView topLeftCell="A45" workbookViewId="0">
      <selection activeCell="N4" sqref="N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35">
      <c r="C4" t="s">
        <v>0</v>
      </c>
      <c r="D4" s="55" t="s">
        <v>249</v>
      </c>
      <c r="E4" s="55"/>
      <c r="F4" s="55"/>
      <c r="G4" s="55"/>
      <c r="I4" t="s">
        <v>1</v>
      </c>
      <c r="J4" s="56" t="s">
        <v>265</v>
      </c>
      <c r="K4" s="56"/>
      <c r="M4" t="s">
        <v>2</v>
      </c>
      <c r="N4" s="31" t="s">
        <v>267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6" t="str">
        <f>FUNDAMENTOS!D6</f>
        <v>AGOSTO-DICIEMBRE 2024</v>
      </c>
      <c r="E6" s="56"/>
      <c r="F6" s="56"/>
      <c r="G6" s="56"/>
      <c r="I6" s="48" t="s">
        <v>22</v>
      </c>
      <c r="J6" s="48"/>
      <c r="K6" s="5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5" t="s">
        <v>4</v>
      </c>
      <c r="C8" s="35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256</v>
      </c>
      <c r="D9" s="66" t="s">
        <v>25</v>
      </c>
      <c r="E9" s="66"/>
      <c r="F9" s="66"/>
      <c r="G9" s="66"/>
      <c r="H9" s="66"/>
      <c r="I9" s="66"/>
      <c r="J9" s="12">
        <v>81.333333333333329</v>
      </c>
      <c r="K9" s="12">
        <v>82.5</v>
      </c>
      <c r="L9" s="4"/>
      <c r="M9" s="12"/>
      <c r="N9" s="12"/>
      <c r="O9" s="4"/>
      <c r="P9" s="4"/>
      <c r="Q9" s="15">
        <f>SUM(J9:M9)/4</f>
        <v>40.958333333333329</v>
      </c>
    </row>
    <row r="10" spans="2:18" x14ac:dyDescent="0.35">
      <c r="B10" s="6">
        <v>2</v>
      </c>
      <c r="C10" s="3" t="s">
        <v>26</v>
      </c>
      <c r="D10" s="66" t="s">
        <v>27</v>
      </c>
      <c r="E10" s="66"/>
      <c r="F10" s="66"/>
      <c r="G10" s="66"/>
      <c r="H10" s="66"/>
      <c r="I10" s="66"/>
      <c r="J10" s="12">
        <v>0</v>
      </c>
      <c r="K10" s="12">
        <v>0</v>
      </c>
      <c r="L10" s="4"/>
      <c r="M10" s="12"/>
      <c r="N10" s="12"/>
      <c r="O10" s="4"/>
      <c r="P10" s="4"/>
      <c r="Q10" s="15">
        <f t="shared" ref="Q10:Q23" si="0">SUM(J10:M10)/4</f>
        <v>0</v>
      </c>
    </row>
    <row r="11" spans="2:18" x14ac:dyDescent="0.35">
      <c r="B11" s="6">
        <v>3</v>
      </c>
      <c r="C11" s="3" t="s">
        <v>30</v>
      </c>
      <c r="D11" s="66" t="s">
        <v>31</v>
      </c>
      <c r="E11" s="66"/>
      <c r="F11" s="66"/>
      <c r="G11" s="66"/>
      <c r="H11" s="66"/>
      <c r="I11" s="66"/>
      <c r="J11" s="12">
        <v>76.666666666666657</v>
      </c>
      <c r="K11" s="12">
        <v>85</v>
      </c>
      <c r="L11" s="4"/>
      <c r="M11" s="12"/>
      <c r="N11" s="12"/>
      <c r="O11" s="4"/>
      <c r="P11" s="4"/>
      <c r="Q11" s="15">
        <f t="shared" si="0"/>
        <v>40.416666666666664</v>
      </c>
    </row>
    <row r="12" spans="2:18" x14ac:dyDescent="0.35">
      <c r="B12" s="6">
        <v>4</v>
      </c>
      <c r="C12" s="3" t="s">
        <v>79</v>
      </c>
      <c r="D12" s="66" t="s">
        <v>257</v>
      </c>
      <c r="E12" s="66"/>
      <c r="F12" s="66"/>
      <c r="G12" s="66"/>
      <c r="H12" s="66"/>
      <c r="I12" s="66"/>
      <c r="J12" s="12">
        <v>96.666666666666657</v>
      </c>
      <c r="K12" s="12">
        <v>0</v>
      </c>
      <c r="L12" s="4"/>
      <c r="M12" s="12"/>
      <c r="N12" s="12"/>
      <c r="O12" s="4"/>
      <c r="P12" s="4"/>
      <c r="Q12" s="15">
        <f t="shared" si="0"/>
        <v>24.166666666666664</v>
      </c>
    </row>
    <row r="13" spans="2:18" x14ac:dyDescent="0.35">
      <c r="B13" s="6">
        <v>5</v>
      </c>
      <c r="C13" s="3" t="s">
        <v>32</v>
      </c>
      <c r="D13" s="66" t="s">
        <v>33</v>
      </c>
      <c r="E13" s="66"/>
      <c r="F13" s="66"/>
      <c r="G13" s="66"/>
      <c r="H13" s="66"/>
      <c r="I13" s="66"/>
      <c r="J13" s="12">
        <v>93.333333333333343</v>
      </c>
      <c r="K13" s="12">
        <v>80</v>
      </c>
      <c r="L13" s="4"/>
      <c r="M13" s="4"/>
      <c r="N13" s="12"/>
      <c r="O13" s="4"/>
      <c r="P13" s="4"/>
      <c r="Q13" s="15">
        <f t="shared" si="0"/>
        <v>43.333333333333336</v>
      </c>
    </row>
    <row r="14" spans="2:18" x14ac:dyDescent="0.35">
      <c r="B14" s="6">
        <v>6</v>
      </c>
      <c r="C14" s="3" t="s">
        <v>223</v>
      </c>
      <c r="D14" s="66" t="s">
        <v>224</v>
      </c>
      <c r="E14" s="66"/>
      <c r="F14" s="66"/>
      <c r="G14" s="66"/>
      <c r="H14" s="66"/>
      <c r="I14" s="66"/>
      <c r="J14" s="12">
        <v>0</v>
      </c>
      <c r="K14" s="12">
        <v>0</v>
      </c>
      <c r="L14" s="4"/>
      <c r="M14" s="12"/>
      <c r="N14" s="12"/>
      <c r="O14" s="4"/>
      <c r="P14" s="4"/>
      <c r="Q14" s="15">
        <f t="shared" si="0"/>
        <v>0</v>
      </c>
    </row>
    <row r="15" spans="2:18" x14ac:dyDescent="0.35">
      <c r="B15" s="6">
        <v>7</v>
      </c>
      <c r="C15" s="3" t="s">
        <v>91</v>
      </c>
      <c r="D15" s="66" t="s">
        <v>80</v>
      </c>
      <c r="E15" s="66"/>
      <c r="F15" s="66"/>
      <c r="G15" s="66"/>
      <c r="H15" s="66"/>
      <c r="I15" s="66"/>
      <c r="J15" s="12">
        <v>93.333333333333343</v>
      </c>
      <c r="K15" s="12">
        <v>85</v>
      </c>
      <c r="L15" s="4"/>
      <c r="M15" s="4"/>
      <c r="N15" s="12"/>
      <c r="O15" s="4"/>
      <c r="P15" s="4"/>
      <c r="Q15" s="15">
        <f t="shared" si="0"/>
        <v>44.583333333333336</v>
      </c>
    </row>
    <row r="16" spans="2:18" x14ac:dyDescent="0.35">
      <c r="B16" s="6">
        <v>8</v>
      </c>
      <c r="C16" s="3" t="s">
        <v>258</v>
      </c>
      <c r="D16" s="66" t="s">
        <v>259</v>
      </c>
      <c r="E16" s="66"/>
      <c r="F16" s="66"/>
      <c r="G16" s="66"/>
      <c r="H16" s="66"/>
      <c r="I16" s="66"/>
      <c r="J16" s="12">
        <v>90</v>
      </c>
      <c r="K16" s="12">
        <v>82.5</v>
      </c>
      <c r="L16" s="4"/>
      <c r="M16" s="12"/>
      <c r="N16" s="12"/>
      <c r="O16" s="4"/>
      <c r="P16" s="4"/>
      <c r="Q16" s="15">
        <f t="shared" si="0"/>
        <v>43.125</v>
      </c>
    </row>
    <row r="17" spans="2:17" x14ac:dyDescent="0.35">
      <c r="B17" s="6">
        <v>9</v>
      </c>
      <c r="C17" s="3" t="s">
        <v>34</v>
      </c>
      <c r="D17" s="66" t="s">
        <v>35</v>
      </c>
      <c r="E17" s="66"/>
      <c r="F17" s="66"/>
      <c r="G17" s="66"/>
      <c r="H17" s="66"/>
      <c r="I17" s="66"/>
      <c r="J17" s="12">
        <v>80</v>
      </c>
      <c r="K17" s="12">
        <v>85</v>
      </c>
      <c r="L17" s="4"/>
      <c r="M17" s="12"/>
      <c r="N17" s="12"/>
      <c r="O17" s="4"/>
      <c r="P17" s="4"/>
      <c r="Q17" s="15">
        <f t="shared" si="0"/>
        <v>41.25</v>
      </c>
    </row>
    <row r="18" spans="2:17" x14ac:dyDescent="0.35">
      <c r="B18" s="6">
        <v>10</v>
      </c>
      <c r="C18" s="3" t="s">
        <v>260</v>
      </c>
      <c r="D18" s="66" t="s">
        <v>261</v>
      </c>
      <c r="E18" s="66"/>
      <c r="F18" s="66"/>
      <c r="G18" s="66"/>
      <c r="H18" s="66"/>
      <c r="I18" s="66"/>
      <c r="J18" s="12">
        <v>0</v>
      </c>
      <c r="K18" s="12">
        <v>80</v>
      </c>
      <c r="L18" s="4"/>
      <c r="M18" s="12"/>
      <c r="N18" s="12"/>
      <c r="O18" s="4"/>
      <c r="P18" s="4"/>
      <c r="Q18" s="15">
        <f t="shared" si="0"/>
        <v>20</v>
      </c>
    </row>
    <row r="19" spans="2:17" x14ac:dyDescent="0.35">
      <c r="B19" s="6">
        <v>11</v>
      </c>
      <c r="C19" s="3" t="s">
        <v>38</v>
      </c>
      <c r="D19" s="66" t="s">
        <v>39</v>
      </c>
      <c r="E19" s="66"/>
      <c r="F19" s="66"/>
      <c r="G19" s="66"/>
      <c r="H19" s="66"/>
      <c r="I19" s="66"/>
      <c r="J19" s="12">
        <v>76.666666666666671</v>
      </c>
      <c r="K19" s="12">
        <v>85</v>
      </c>
      <c r="L19" s="4"/>
      <c r="M19" s="12"/>
      <c r="N19" s="12"/>
      <c r="O19" s="4"/>
      <c r="P19" s="4"/>
      <c r="Q19" s="15">
        <f t="shared" si="0"/>
        <v>40.416666666666671</v>
      </c>
    </row>
    <row r="20" spans="2:17" x14ac:dyDescent="0.35">
      <c r="B20" s="6">
        <v>12</v>
      </c>
      <c r="C20" s="3" t="s">
        <v>40</v>
      </c>
      <c r="D20" s="66" t="s">
        <v>41</v>
      </c>
      <c r="E20" s="66"/>
      <c r="F20" s="66"/>
      <c r="G20" s="66"/>
      <c r="H20" s="66"/>
      <c r="I20" s="66"/>
      <c r="J20" s="12">
        <v>83.333333333333329</v>
      </c>
      <c r="K20" s="12">
        <v>85</v>
      </c>
      <c r="L20" s="4"/>
      <c r="M20" s="4"/>
      <c r="N20" s="12"/>
      <c r="O20" s="4"/>
      <c r="P20" s="4"/>
      <c r="Q20" s="15">
        <f t="shared" si="0"/>
        <v>42.083333333333329</v>
      </c>
    </row>
    <row r="21" spans="2:17" x14ac:dyDescent="0.35">
      <c r="B21" s="6">
        <v>13</v>
      </c>
      <c r="C21" s="3" t="s">
        <v>42</v>
      </c>
      <c r="D21" s="66" t="s">
        <v>43</v>
      </c>
      <c r="E21" s="66"/>
      <c r="F21" s="66"/>
      <c r="G21" s="66"/>
      <c r="H21" s="66"/>
      <c r="I21" s="66"/>
      <c r="J21" s="12">
        <v>83.333333333333329</v>
      </c>
      <c r="K21" s="12">
        <v>85</v>
      </c>
      <c r="L21" s="4"/>
      <c r="M21" s="12"/>
      <c r="N21" s="12"/>
      <c r="O21" s="4"/>
      <c r="P21" s="4"/>
      <c r="Q21" s="15">
        <f t="shared" si="0"/>
        <v>42.083333333333329</v>
      </c>
    </row>
    <row r="22" spans="2:17" x14ac:dyDescent="0.35">
      <c r="B22" s="6">
        <v>14</v>
      </c>
      <c r="C22" s="3" t="s">
        <v>95</v>
      </c>
      <c r="D22" s="66" t="s">
        <v>84</v>
      </c>
      <c r="E22" s="66"/>
      <c r="F22" s="66"/>
      <c r="G22" s="66"/>
      <c r="H22" s="66"/>
      <c r="I22" s="66"/>
      <c r="J22" s="12">
        <v>90</v>
      </c>
      <c r="K22" s="12">
        <v>82.5</v>
      </c>
      <c r="L22" s="4"/>
      <c r="M22" s="12"/>
      <c r="N22" s="12"/>
      <c r="O22" s="4"/>
      <c r="P22" s="4"/>
      <c r="Q22" s="15">
        <f t="shared" si="0"/>
        <v>43.125</v>
      </c>
    </row>
    <row r="23" spans="2:17" x14ac:dyDescent="0.35">
      <c r="B23" s="6">
        <v>15</v>
      </c>
      <c r="C23" s="3" t="s">
        <v>46</v>
      </c>
      <c r="D23" s="66" t="s">
        <v>47</v>
      </c>
      <c r="E23" s="66"/>
      <c r="F23" s="66"/>
      <c r="G23" s="66"/>
      <c r="H23" s="66"/>
      <c r="I23" s="66"/>
      <c r="J23" s="12">
        <v>0</v>
      </c>
      <c r="K23" s="12">
        <v>0</v>
      </c>
      <c r="L23" s="4"/>
      <c r="M23" s="21"/>
      <c r="N23" s="12"/>
      <c r="O23" s="4"/>
      <c r="P23" s="4"/>
      <c r="Q23" s="15">
        <f t="shared" si="0"/>
        <v>0</v>
      </c>
    </row>
    <row r="24" spans="2:17" x14ac:dyDescent="0.35">
      <c r="B24" s="6">
        <v>16</v>
      </c>
      <c r="C24" s="3" t="s">
        <v>96</v>
      </c>
      <c r="D24" s="66" t="s">
        <v>85</v>
      </c>
      <c r="E24" s="66"/>
      <c r="F24" s="66"/>
      <c r="G24" s="66"/>
      <c r="H24" s="66"/>
      <c r="I24" s="66"/>
      <c r="J24" s="12">
        <v>93.333333333333343</v>
      </c>
      <c r="K24" s="12">
        <v>82.5</v>
      </c>
      <c r="L24" s="19"/>
      <c r="M24" s="12"/>
      <c r="N24" s="12"/>
      <c r="O24" s="4"/>
      <c r="P24" s="4"/>
      <c r="Q24" s="15">
        <v>0</v>
      </c>
    </row>
    <row r="25" spans="2:17" x14ac:dyDescent="0.35">
      <c r="B25" s="6">
        <v>17</v>
      </c>
      <c r="C25" s="3" t="s">
        <v>97</v>
      </c>
      <c r="D25" s="66" t="s">
        <v>86</v>
      </c>
      <c r="E25" s="66"/>
      <c r="F25" s="66"/>
      <c r="G25" s="66"/>
      <c r="H25" s="66"/>
      <c r="I25" s="66"/>
      <c r="J25" s="12">
        <v>90</v>
      </c>
      <c r="K25" s="12">
        <v>85</v>
      </c>
      <c r="L25" s="4"/>
      <c r="M25" s="4"/>
      <c r="N25" s="4"/>
      <c r="O25" s="4"/>
      <c r="P25" s="4"/>
      <c r="Q25" s="15">
        <f t="shared" ref="Q25:Q28" si="1">SUM(J25:P25)/4</f>
        <v>43.75</v>
      </c>
    </row>
    <row r="26" spans="2:17" x14ac:dyDescent="0.35">
      <c r="B26" s="6">
        <v>18</v>
      </c>
      <c r="C26" s="3" t="s">
        <v>99</v>
      </c>
      <c r="D26" s="66" t="s">
        <v>88</v>
      </c>
      <c r="E26" s="66"/>
      <c r="F26" s="66"/>
      <c r="G26" s="66"/>
      <c r="H26" s="66"/>
      <c r="I26" s="66"/>
      <c r="J26" s="12">
        <v>83.333333333333329</v>
      </c>
      <c r="K26" s="12">
        <v>0</v>
      </c>
      <c r="L26" s="12"/>
      <c r="M26" s="4"/>
      <c r="N26" s="4"/>
      <c r="O26" s="4"/>
      <c r="P26" s="4"/>
      <c r="Q26" s="15">
        <f t="shared" si="1"/>
        <v>20.833333333333332</v>
      </c>
    </row>
    <row r="27" spans="2:17" x14ac:dyDescent="0.35">
      <c r="B27" s="6">
        <v>19</v>
      </c>
      <c r="C27" s="3" t="s">
        <v>262</v>
      </c>
      <c r="D27" s="66" t="s">
        <v>89</v>
      </c>
      <c r="E27" s="66"/>
      <c r="F27" s="66"/>
      <c r="G27" s="66"/>
      <c r="H27" s="66"/>
      <c r="I27" s="66"/>
      <c r="J27" s="12">
        <v>93.333333333333343</v>
      </c>
      <c r="K27" s="12">
        <v>85</v>
      </c>
      <c r="L27" s="4"/>
      <c r="M27" s="4"/>
      <c r="N27" s="4"/>
      <c r="O27" s="4"/>
      <c r="P27" s="4"/>
      <c r="Q27" s="15">
        <f t="shared" si="1"/>
        <v>44.583333333333336</v>
      </c>
    </row>
    <row r="28" spans="2:17" x14ac:dyDescent="0.35">
      <c r="B28" s="6">
        <v>20</v>
      </c>
      <c r="C28" s="3" t="s">
        <v>50</v>
      </c>
      <c r="D28" s="66" t="s">
        <v>51</v>
      </c>
      <c r="E28" s="66"/>
      <c r="F28" s="66"/>
      <c r="G28" s="66"/>
      <c r="H28" s="66"/>
      <c r="I28" s="66"/>
      <c r="J28" s="12">
        <v>80</v>
      </c>
      <c r="K28" s="12">
        <v>80</v>
      </c>
      <c r="L28" s="4"/>
      <c r="M28" s="4"/>
      <c r="N28" s="4"/>
      <c r="O28" s="4"/>
      <c r="P28" s="4"/>
      <c r="Q28" s="15">
        <f t="shared" si="1"/>
        <v>40</v>
      </c>
    </row>
    <row r="29" spans="2:17" x14ac:dyDescent="0.35">
      <c r="B29" s="6">
        <v>21</v>
      </c>
      <c r="C29" s="3" t="s">
        <v>100</v>
      </c>
      <c r="D29" s="66" t="s">
        <v>90</v>
      </c>
      <c r="E29" s="66"/>
      <c r="F29" s="66"/>
      <c r="G29" s="66"/>
      <c r="H29" s="66"/>
      <c r="I29" s="66"/>
      <c r="J29" s="12">
        <v>86.666666666666657</v>
      </c>
      <c r="K29" s="12">
        <v>80</v>
      </c>
      <c r="L29" s="4"/>
      <c r="M29" s="4"/>
      <c r="N29" s="4"/>
      <c r="O29" s="4"/>
      <c r="P29" s="4"/>
      <c r="Q29" s="15">
        <f t="shared" ref="Q29:Q48" si="2">SUM(J29:P29)/7</f>
        <v>23.809523809523807</v>
      </c>
    </row>
    <row r="30" spans="2:17" x14ac:dyDescent="0.35">
      <c r="B30" s="40"/>
      <c r="C30" s="3"/>
      <c r="D30" s="66"/>
      <c r="E30" s="66"/>
      <c r="F30" s="66"/>
      <c r="G30" s="66"/>
      <c r="H30" s="66"/>
      <c r="I30" s="66"/>
      <c r="J30" s="19"/>
      <c r="K30" s="47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3"/>
      <c r="D31" s="66"/>
      <c r="E31" s="66"/>
      <c r="F31" s="66"/>
      <c r="G31" s="66"/>
      <c r="H31" s="66"/>
      <c r="I31" s="66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3"/>
      <c r="D32" s="66"/>
      <c r="E32" s="66"/>
      <c r="F32" s="66"/>
      <c r="G32" s="66"/>
      <c r="H32" s="66"/>
      <c r="I32" s="66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3"/>
      <c r="D33" s="66"/>
      <c r="E33" s="66"/>
      <c r="F33" s="66"/>
      <c r="G33" s="66"/>
      <c r="H33" s="66"/>
      <c r="I33" s="66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/>
      <c r="C34" s="3"/>
      <c r="D34" s="66"/>
      <c r="E34" s="66"/>
      <c r="F34" s="66"/>
      <c r="G34" s="66"/>
      <c r="H34" s="66"/>
      <c r="I34" s="66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/>
      <c r="C35" s="3"/>
      <c r="D35" s="66"/>
      <c r="E35" s="66"/>
      <c r="F35" s="66"/>
      <c r="G35" s="66"/>
      <c r="H35" s="66"/>
      <c r="I35" s="66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/>
      <c r="C36" s="3"/>
      <c r="D36" s="66"/>
      <c r="E36" s="66"/>
      <c r="F36" s="66"/>
      <c r="G36" s="66"/>
      <c r="H36" s="66"/>
      <c r="I36" s="66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/>
      <c r="C37" s="3"/>
      <c r="D37" s="66"/>
      <c r="E37" s="66"/>
      <c r="F37" s="66"/>
      <c r="G37" s="66"/>
      <c r="H37" s="66"/>
      <c r="I37" s="66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/>
      <c r="C38" s="3"/>
      <c r="D38" s="66"/>
      <c r="E38" s="66"/>
      <c r="F38" s="66"/>
      <c r="G38" s="66"/>
      <c r="H38" s="66"/>
      <c r="I38" s="66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/>
      <c r="C39" s="3"/>
      <c r="D39" s="66"/>
      <c r="E39" s="66"/>
      <c r="F39" s="66"/>
      <c r="G39" s="66"/>
      <c r="H39" s="66"/>
      <c r="I39" s="66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3"/>
      <c r="D40" s="66"/>
      <c r="E40" s="66"/>
      <c r="F40" s="66"/>
      <c r="G40" s="66"/>
      <c r="H40" s="66"/>
      <c r="I40" s="66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3"/>
      <c r="D41" s="66"/>
      <c r="E41" s="66"/>
      <c r="F41" s="66"/>
      <c r="G41" s="66"/>
      <c r="H41" s="66"/>
      <c r="I41" s="66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3"/>
      <c r="D42" s="66"/>
      <c r="E42" s="66"/>
      <c r="F42" s="66"/>
      <c r="G42" s="66"/>
      <c r="H42" s="66"/>
      <c r="I42" s="66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3"/>
      <c r="D43" s="66"/>
      <c r="E43" s="66"/>
      <c r="F43" s="66"/>
      <c r="G43" s="66"/>
      <c r="H43" s="66"/>
      <c r="I43" s="66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3"/>
      <c r="D44" s="66"/>
      <c r="E44" s="66"/>
      <c r="F44" s="66"/>
      <c r="G44" s="66"/>
      <c r="H44" s="66"/>
      <c r="I44" s="66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3"/>
      <c r="D45" s="66"/>
      <c r="E45" s="66"/>
      <c r="F45" s="66"/>
      <c r="G45" s="66"/>
      <c r="H45" s="66"/>
      <c r="I45" s="66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3"/>
      <c r="D46" s="66"/>
      <c r="E46" s="66"/>
      <c r="F46" s="66"/>
      <c r="G46" s="66"/>
      <c r="H46" s="66"/>
      <c r="I46" s="66"/>
      <c r="J46" s="4"/>
      <c r="K46" s="4"/>
      <c r="L46" s="4"/>
      <c r="M46" s="4"/>
      <c r="N46" s="4"/>
      <c r="O46" s="4"/>
      <c r="P46" s="4"/>
      <c r="Q46" s="15">
        <f t="shared" si="2"/>
        <v>0</v>
      </c>
    </row>
    <row r="47" spans="2:17" x14ac:dyDescent="0.35">
      <c r="B47" s="6"/>
      <c r="C47" s="7"/>
      <c r="D47" s="66"/>
      <c r="E47" s="66"/>
      <c r="F47" s="66"/>
      <c r="G47" s="66"/>
      <c r="H47" s="66"/>
      <c r="I47" s="66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35">
      <c r="B48" s="6"/>
      <c r="C48" s="7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35">
      <c r="C49" s="48"/>
      <c r="D49" s="48"/>
      <c r="E49" s="1"/>
    </row>
    <row r="50" spans="3:17" x14ac:dyDescent="0.35">
      <c r="C50" s="48"/>
      <c r="D50" s="48"/>
      <c r="E50" s="1"/>
      <c r="H50" s="51" t="s">
        <v>19</v>
      </c>
      <c r="I50" s="51"/>
      <c r="J50" s="4">
        <f>COUNTIF(J9:J48,"&gt;=70")</f>
        <v>17</v>
      </c>
      <c r="K50" s="16">
        <f t="shared" ref="K50:P50" si="3">COUNTIF(K9:K48,"&gt;=70")</f>
        <v>16</v>
      </c>
      <c r="L50" s="16">
        <f>COUNTIF(L9:L48,"&gt;=70")</f>
        <v>0</v>
      </c>
      <c r="M50" s="4">
        <f>COUNTIF(M9:M48,"&gt;=70")</f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>COUNTIF(Q9:Q48,"&gt;=70")</f>
        <v>0</v>
      </c>
    </row>
    <row r="51" spans="3:17" x14ac:dyDescent="0.35">
      <c r="C51" s="48"/>
      <c r="D51" s="48"/>
      <c r="E51" s="8"/>
      <c r="H51" s="51" t="s">
        <v>20</v>
      </c>
      <c r="I51" s="51"/>
      <c r="J51" s="4">
        <f>COUNTIF(J9:J49,"&lt;70")</f>
        <v>4</v>
      </c>
      <c r="K51" s="16">
        <f t="shared" ref="K51:P51" si="4">COUNTIF(K9:K49,"&lt;70")</f>
        <v>5</v>
      </c>
      <c r="L51" s="16">
        <f>COUNTIF(L9:L49,"&lt;70")</f>
        <v>0</v>
      </c>
      <c r="M51" s="4">
        <f>COUNTIF(M9:M49,"&lt;70")</f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>COUNTIF(Q9:Q16,"&lt;70")</f>
        <v>8</v>
      </c>
    </row>
    <row r="52" spans="3:17" x14ac:dyDescent="0.35">
      <c r="C52" s="48"/>
      <c r="D52" s="48"/>
      <c r="E52" s="48"/>
      <c r="H52" s="51" t="s">
        <v>21</v>
      </c>
      <c r="I52" s="51"/>
      <c r="J52" s="4">
        <f>COUNT(J9:J48)</f>
        <v>21</v>
      </c>
      <c r="K52" s="16">
        <f t="shared" ref="K52:P52" si="5">COUNT(K9:K48)</f>
        <v>21</v>
      </c>
      <c r="L52" s="16">
        <f>COUNT(L9:L48)</f>
        <v>0</v>
      </c>
      <c r="M52" s="4">
        <f>COUNT(M9:M48)</f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>COUNT(Q9:Q16)</f>
        <v>8</v>
      </c>
    </row>
    <row r="53" spans="3:17" x14ac:dyDescent="0.35">
      <c r="C53" s="48"/>
      <c r="D53" s="48"/>
      <c r="E53" s="1"/>
      <c r="H53" s="52" t="s">
        <v>16</v>
      </c>
      <c r="I53" s="52"/>
      <c r="J53" s="9">
        <f>J50/J52</f>
        <v>0.80952380952380953</v>
      </c>
      <c r="K53" s="11">
        <f t="shared" ref="K53:Q53" si="6">K50/K52</f>
        <v>0.76190476190476186</v>
      </c>
      <c r="L53" s="11" t="e">
        <f t="shared" si="6"/>
        <v>#DIV/0!</v>
      </c>
      <c r="M53" s="25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0</v>
      </c>
    </row>
    <row r="54" spans="3:17" x14ac:dyDescent="0.35">
      <c r="C54" s="48"/>
      <c r="D54" s="48"/>
      <c r="E54" s="1"/>
      <c r="H54" s="52" t="s">
        <v>17</v>
      </c>
      <c r="I54" s="52"/>
      <c r="J54" s="9">
        <f>J51/J52</f>
        <v>0.19047619047619047</v>
      </c>
      <c r="K54" s="9">
        <f t="shared" ref="K54:Q54" si="7">K51/K52</f>
        <v>0.23809523809523808</v>
      </c>
      <c r="L54" s="11" t="e">
        <f t="shared" si="7"/>
        <v>#DIV/0!</v>
      </c>
      <c r="M54" s="25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1</v>
      </c>
    </row>
    <row r="55" spans="3:17" x14ac:dyDescent="0.35">
      <c r="C55" s="48"/>
      <c r="D55" s="48"/>
      <c r="E55" s="8"/>
    </row>
    <row r="56" spans="3:17" x14ac:dyDescent="0.35">
      <c r="C56" s="1"/>
      <c r="D56" s="1"/>
      <c r="E56" s="8"/>
    </row>
    <row r="58" spans="3:17" x14ac:dyDescent="0.35">
      <c r="J58" s="49" t="s">
        <v>24</v>
      </c>
      <c r="K58" s="49"/>
      <c r="L58" s="49"/>
      <c r="M58" s="49"/>
      <c r="N58" s="49"/>
      <c r="O58" s="49"/>
      <c r="P58" s="49"/>
    </row>
    <row r="59" spans="3:17" x14ac:dyDescent="0.35">
      <c r="J59" s="50" t="s">
        <v>18</v>
      </c>
      <c r="K59" s="50"/>
      <c r="L59" s="50"/>
      <c r="M59" s="50"/>
      <c r="N59" s="50"/>
      <c r="O59" s="50"/>
      <c r="P59" s="50"/>
    </row>
  </sheetData>
  <mergeCells count="62">
    <mergeCell ref="C50:D50"/>
    <mergeCell ref="H50:I50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D44:I44"/>
    <mergeCell ref="D45:I45"/>
    <mergeCell ref="D46:I46"/>
    <mergeCell ref="D48:I48"/>
    <mergeCell ref="C49:D49"/>
    <mergeCell ref="D47:I47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P2"/>
    <mergeCell ref="C3:P3"/>
    <mergeCell ref="D4:G4"/>
    <mergeCell ref="J4:K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0481-DEC2-4D14-85D3-6897D89B8A89}">
  <dimension ref="B2:R59"/>
  <sheetViews>
    <sheetView topLeftCell="A39" workbookViewId="0">
      <selection activeCell="J15" sqref="J1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12.6328125" customWidth="1"/>
    <col min="11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35">
      <c r="C4" t="s">
        <v>0</v>
      </c>
      <c r="D4" s="55" t="s">
        <v>251</v>
      </c>
      <c r="E4" s="55"/>
      <c r="F4" s="55"/>
      <c r="G4" s="55"/>
      <c r="I4" t="s">
        <v>1</v>
      </c>
      <c r="J4" s="56" t="s">
        <v>250</v>
      </c>
      <c r="K4" s="56"/>
      <c r="M4" t="s">
        <v>2</v>
      </c>
      <c r="N4" s="31" t="s">
        <v>267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6" t="str">
        <f>FUNDAMENTOS!D6</f>
        <v>AGOSTO-DICIEMBRE 2024</v>
      </c>
      <c r="E6" s="56"/>
      <c r="F6" s="56"/>
      <c r="G6" s="56"/>
      <c r="I6" s="48" t="s">
        <v>22</v>
      </c>
      <c r="J6" s="48"/>
      <c r="K6" s="5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ht="15" thickBot="1" x14ac:dyDescent="0.4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9" t="s">
        <v>256</v>
      </c>
      <c r="D9" s="67" t="s">
        <v>25</v>
      </c>
      <c r="E9" s="57"/>
      <c r="F9" s="57"/>
      <c r="G9" s="57"/>
      <c r="H9" s="57"/>
      <c r="I9" s="68"/>
      <c r="J9" s="4">
        <v>80</v>
      </c>
      <c r="K9" s="12"/>
      <c r="L9" s="12"/>
      <c r="M9" s="12"/>
      <c r="N9" s="12"/>
      <c r="O9" s="4"/>
      <c r="P9" s="4"/>
      <c r="Q9" s="15">
        <f>SUM(J9:M9)/4</f>
        <v>20</v>
      </c>
    </row>
    <row r="10" spans="2:18" x14ac:dyDescent="0.35">
      <c r="B10" s="6">
        <v>2</v>
      </c>
      <c r="C10" s="3" t="s">
        <v>228</v>
      </c>
      <c r="D10" s="67" t="s">
        <v>229</v>
      </c>
      <c r="E10" s="57"/>
      <c r="F10" s="57"/>
      <c r="G10" s="57"/>
      <c r="H10" s="57"/>
      <c r="I10" s="68"/>
      <c r="J10" s="4">
        <v>0</v>
      </c>
      <c r="K10" s="12"/>
      <c r="L10" s="12"/>
      <c r="M10" s="12"/>
      <c r="N10" s="12"/>
      <c r="O10" s="4"/>
      <c r="P10" s="4"/>
      <c r="Q10" s="15">
        <f t="shared" ref="Q10:Q21" si="0">SUM(J10:M10)/4</f>
        <v>0</v>
      </c>
    </row>
    <row r="11" spans="2:18" x14ac:dyDescent="0.35">
      <c r="B11" s="6">
        <v>3</v>
      </c>
      <c r="C11" s="3" t="s">
        <v>93</v>
      </c>
      <c r="D11" s="67" t="s">
        <v>82</v>
      </c>
      <c r="E11" s="57"/>
      <c r="F11" s="57"/>
      <c r="G11" s="57"/>
      <c r="H11" s="57"/>
      <c r="I11" s="68"/>
      <c r="J11" s="4">
        <v>90</v>
      </c>
      <c r="K11" s="12"/>
      <c r="L11" s="12"/>
      <c r="M11" s="12"/>
      <c r="N11" s="12"/>
      <c r="O11" s="4"/>
      <c r="P11" s="4"/>
      <c r="Q11" s="15">
        <f t="shared" si="0"/>
        <v>22.5</v>
      </c>
    </row>
    <row r="12" spans="2:18" x14ac:dyDescent="0.35">
      <c r="B12" s="6">
        <v>4</v>
      </c>
      <c r="C12" s="3" t="s">
        <v>94</v>
      </c>
      <c r="D12" s="67" t="s">
        <v>83</v>
      </c>
      <c r="E12" s="57"/>
      <c r="F12" s="57"/>
      <c r="G12" s="57"/>
      <c r="H12" s="57"/>
      <c r="I12" s="68"/>
      <c r="J12" s="4">
        <v>90</v>
      </c>
      <c r="K12" s="12"/>
      <c r="L12" s="12"/>
      <c r="M12" s="12"/>
      <c r="N12" s="12"/>
      <c r="O12" s="4"/>
      <c r="P12" s="4"/>
      <c r="Q12" s="15">
        <f t="shared" si="0"/>
        <v>22.5</v>
      </c>
    </row>
    <row r="13" spans="2:18" x14ac:dyDescent="0.35">
      <c r="B13" s="6">
        <v>5</v>
      </c>
      <c r="C13" s="3" t="s">
        <v>98</v>
      </c>
      <c r="D13" s="67" t="s">
        <v>87</v>
      </c>
      <c r="E13" s="57"/>
      <c r="F13" s="57"/>
      <c r="G13" s="57"/>
      <c r="H13" s="57"/>
      <c r="I13" s="68"/>
      <c r="J13" s="4">
        <v>0</v>
      </c>
      <c r="K13" s="12"/>
      <c r="L13" s="12"/>
      <c r="M13" s="12"/>
      <c r="N13" s="12"/>
      <c r="O13" s="4"/>
      <c r="P13" s="4"/>
      <c r="Q13" s="15">
        <f t="shared" si="0"/>
        <v>0</v>
      </c>
    </row>
    <row r="14" spans="2:18" x14ac:dyDescent="0.35">
      <c r="B14" s="6">
        <v>6</v>
      </c>
      <c r="C14" s="3" t="s">
        <v>263</v>
      </c>
      <c r="D14" s="67" t="s">
        <v>264</v>
      </c>
      <c r="E14" s="57"/>
      <c r="F14" s="57"/>
      <c r="G14" s="57"/>
      <c r="H14" s="57"/>
      <c r="I14" s="68"/>
      <c r="J14" s="4">
        <v>77</v>
      </c>
      <c r="K14" s="12"/>
      <c r="L14" s="12"/>
      <c r="M14" s="12"/>
      <c r="N14" s="12"/>
      <c r="O14" s="4"/>
      <c r="P14" s="4"/>
      <c r="Q14" s="15">
        <f t="shared" si="0"/>
        <v>19.25</v>
      </c>
    </row>
    <row r="15" spans="2:18" x14ac:dyDescent="0.35">
      <c r="B15" s="6">
        <v>7</v>
      </c>
      <c r="C15" s="3"/>
      <c r="D15" s="67"/>
      <c r="E15" s="57"/>
      <c r="F15" s="57"/>
      <c r="G15" s="57"/>
      <c r="H15" s="57"/>
      <c r="I15" s="68"/>
      <c r="J15" s="19"/>
      <c r="K15" s="12"/>
      <c r="L15" s="12"/>
      <c r="M15" s="12"/>
      <c r="N15" s="12"/>
      <c r="O15" s="4"/>
      <c r="P15" s="4"/>
      <c r="Q15" s="15">
        <f t="shared" si="0"/>
        <v>0</v>
      </c>
    </row>
    <row r="16" spans="2:18" x14ac:dyDescent="0.35">
      <c r="B16" s="6">
        <v>8</v>
      </c>
      <c r="C16" s="17"/>
      <c r="D16" s="67"/>
      <c r="E16" s="57"/>
      <c r="F16" s="57"/>
      <c r="G16" s="57"/>
      <c r="H16" s="57"/>
      <c r="I16" s="68"/>
      <c r="J16" s="12"/>
      <c r="K16" s="12"/>
      <c r="L16" s="12"/>
      <c r="M16" s="12"/>
      <c r="N16" s="12"/>
      <c r="O16" s="4"/>
      <c r="P16" s="4"/>
      <c r="Q16" s="15">
        <f t="shared" si="0"/>
        <v>0</v>
      </c>
    </row>
    <row r="17" spans="2:17" x14ac:dyDescent="0.35">
      <c r="B17" s="6">
        <v>9</v>
      </c>
      <c r="C17" s="17"/>
      <c r="D17" s="69"/>
      <c r="E17" s="69"/>
      <c r="F17" s="69"/>
      <c r="G17" s="69"/>
      <c r="H17" s="69"/>
      <c r="I17" s="69"/>
      <c r="J17" s="12"/>
      <c r="K17" s="12"/>
      <c r="L17" s="12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s="17"/>
      <c r="D18" s="69"/>
      <c r="E18" s="69"/>
      <c r="F18" s="69"/>
      <c r="G18" s="69"/>
      <c r="H18" s="69"/>
      <c r="I18" s="69"/>
      <c r="J18" s="12"/>
      <c r="K18" s="12"/>
      <c r="L18" s="12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17"/>
      <c r="D19" s="69"/>
      <c r="E19" s="69"/>
      <c r="F19" s="69"/>
      <c r="G19" s="69"/>
      <c r="H19" s="69"/>
      <c r="I19" s="69"/>
      <c r="J19" s="12"/>
      <c r="K19" s="12"/>
      <c r="L19" s="12"/>
      <c r="M19" s="12"/>
      <c r="N19" s="12"/>
      <c r="O19" s="4"/>
      <c r="P19" s="4"/>
      <c r="Q19" s="15">
        <f t="shared" si="0"/>
        <v>0</v>
      </c>
    </row>
    <row r="20" spans="2:17" x14ac:dyDescent="0.35">
      <c r="B20" s="6">
        <v>12</v>
      </c>
      <c r="C20" s="17"/>
      <c r="D20" s="69"/>
      <c r="E20" s="69"/>
      <c r="F20" s="69"/>
      <c r="G20" s="69"/>
      <c r="H20" s="69"/>
      <c r="I20" s="69"/>
      <c r="J20" s="12"/>
      <c r="K20" s="12"/>
      <c r="L20" s="12"/>
      <c r="M20" s="12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17"/>
      <c r="D21" s="69"/>
      <c r="E21" s="69"/>
      <c r="F21" s="69"/>
      <c r="G21" s="69"/>
      <c r="H21" s="69"/>
      <c r="I21" s="69"/>
      <c r="J21" s="12"/>
      <c r="K21" s="12"/>
      <c r="L21" s="12"/>
      <c r="M21" s="12"/>
      <c r="N21" s="12"/>
      <c r="O21" s="4"/>
      <c r="P21" s="4"/>
      <c r="Q21" s="15">
        <f t="shared" si="0"/>
        <v>0</v>
      </c>
    </row>
    <row r="22" spans="2:17" x14ac:dyDescent="0.35">
      <c r="B22" s="6"/>
      <c r="C22" s="6"/>
      <c r="D22" s="64"/>
      <c r="E22" s="64"/>
      <c r="F22" s="64"/>
      <c r="G22" s="64"/>
      <c r="H22" s="64"/>
      <c r="I22" s="64"/>
      <c r="J22" s="12"/>
      <c r="K22" s="12"/>
      <c r="L22" s="12"/>
      <c r="M22" s="12"/>
      <c r="N22" s="12"/>
      <c r="O22" s="4"/>
      <c r="P22" s="4"/>
      <c r="Q22" s="15">
        <f t="shared" ref="Q22:Q23" si="1">SUM(J22:P22)/5</f>
        <v>0</v>
      </c>
    </row>
    <row r="23" spans="2:17" x14ac:dyDescent="0.35">
      <c r="B23" s="6"/>
      <c r="C23" s="6"/>
      <c r="D23" s="64"/>
      <c r="E23" s="64"/>
      <c r="F23" s="64"/>
      <c r="G23" s="64"/>
      <c r="H23" s="64"/>
      <c r="I23" s="64"/>
      <c r="J23" s="12"/>
      <c r="K23" s="12"/>
      <c r="L23" s="12"/>
      <c r="M23" s="12"/>
      <c r="N23" s="12"/>
      <c r="O23" s="4"/>
      <c r="P23" s="4"/>
      <c r="Q23" s="15">
        <f t="shared" si="1"/>
        <v>0</v>
      </c>
    </row>
    <row r="24" spans="2:17" x14ac:dyDescent="0.35">
      <c r="B24" s="6"/>
      <c r="C24" s="6"/>
      <c r="D24" s="64"/>
      <c r="E24" s="64"/>
      <c r="F24" s="64"/>
      <c r="G24" s="64"/>
      <c r="H24" s="64"/>
      <c r="I24" s="64"/>
      <c r="J24" s="12"/>
      <c r="K24" s="12"/>
      <c r="L24" s="12"/>
      <c r="M24" s="12"/>
      <c r="N24" s="12"/>
      <c r="O24" s="4"/>
      <c r="P24" s="4"/>
      <c r="Q24" s="15">
        <v>0</v>
      </c>
    </row>
    <row r="25" spans="2:17" x14ac:dyDescent="0.35">
      <c r="B25" s="6"/>
      <c r="C25" s="6"/>
      <c r="D25" s="64"/>
      <c r="E25" s="64"/>
      <c r="F25" s="64"/>
      <c r="G25" s="64"/>
      <c r="H25" s="64"/>
      <c r="I25" s="64"/>
      <c r="J25" s="12"/>
      <c r="K25" s="12"/>
      <c r="L25" s="12"/>
      <c r="M25" s="12"/>
      <c r="N25" s="4"/>
      <c r="O25" s="4"/>
      <c r="P25" s="4"/>
      <c r="Q25" s="15">
        <f t="shared" ref="Q25:Q28" si="2">SUM(J25:P25)/4</f>
        <v>0</v>
      </c>
    </row>
    <row r="26" spans="2:17" x14ac:dyDescent="0.35">
      <c r="B26" s="6"/>
      <c r="C26" s="6"/>
      <c r="D26" s="64"/>
      <c r="E26" s="64"/>
      <c r="F26" s="64"/>
      <c r="G26" s="64"/>
      <c r="H26" s="64"/>
      <c r="I26" s="64"/>
      <c r="J26" s="12"/>
      <c r="K26" s="12"/>
      <c r="L26" s="12"/>
      <c r="M26" s="12"/>
      <c r="N26" s="4"/>
      <c r="O26" s="4"/>
      <c r="P26" s="4"/>
      <c r="Q26" s="15">
        <f t="shared" si="2"/>
        <v>0</v>
      </c>
    </row>
    <row r="27" spans="2:17" x14ac:dyDescent="0.35">
      <c r="B27" s="6"/>
      <c r="C27" s="6"/>
      <c r="D27" s="64"/>
      <c r="E27" s="64"/>
      <c r="F27" s="64"/>
      <c r="G27" s="64"/>
      <c r="H27" s="64"/>
      <c r="I27" s="64"/>
      <c r="J27" s="12"/>
      <c r="K27" s="12"/>
      <c r="L27" s="12"/>
      <c r="M27" s="12"/>
      <c r="N27" s="4"/>
      <c r="O27" s="4"/>
      <c r="P27" s="4"/>
      <c r="Q27" s="15">
        <f t="shared" si="2"/>
        <v>0</v>
      </c>
    </row>
    <row r="28" spans="2:17" x14ac:dyDescent="0.35">
      <c r="B28" s="6"/>
      <c r="C28" s="6"/>
      <c r="D28" s="64"/>
      <c r="E28" s="64"/>
      <c r="F28" s="64"/>
      <c r="G28" s="64"/>
      <c r="H28" s="64"/>
      <c r="I28" s="64"/>
      <c r="J28" s="12"/>
      <c r="K28" s="12"/>
      <c r="L28" s="12"/>
      <c r="M28" s="12"/>
      <c r="N28" s="4"/>
      <c r="O28" s="4"/>
      <c r="P28" s="4"/>
      <c r="Q28" s="15">
        <f t="shared" si="2"/>
        <v>0</v>
      </c>
    </row>
    <row r="29" spans="2:17" x14ac:dyDescent="0.35">
      <c r="B29" s="6"/>
      <c r="C29" s="6"/>
      <c r="D29" s="64"/>
      <c r="E29" s="64"/>
      <c r="F29" s="64"/>
      <c r="G29" s="64"/>
      <c r="H29" s="64"/>
      <c r="I29" s="64"/>
      <c r="J29" s="12"/>
      <c r="K29" s="22"/>
      <c r="L29" s="12"/>
      <c r="M29" s="12"/>
      <c r="N29" s="4"/>
      <c r="O29" s="4"/>
      <c r="P29" s="4"/>
      <c r="Q29" s="15">
        <f t="shared" ref="Q29:Q45" si="3">SUM(J29:P29)/7</f>
        <v>0</v>
      </c>
    </row>
    <row r="30" spans="2:17" x14ac:dyDescent="0.35">
      <c r="B30" s="6"/>
      <c r="C30" s="6"/>
      <c r="D30" s="64"/>
      <c r="E30" s="64"/>
      <c r="F30" s="64"/>
      <c r="G30" s="64"/>
      <c r="H30" s="64"/>
      <c r="I30" s="64"/>
      <c r="J30" s="4"/>
      <c r="K30" s="16"/>
      <c r="L30" s="4"/>
      <c r="M30" s="4"/>
      <c r="N30" s="4"/>
      <c r="O30" s="4"/>
      <c r="P30" s="4"/>
      <c r="Q30" s="15">
        <f t="shared" si="3"/>
        <v>0</v>
      </c>
    </row>
    <row r="31" spans="2:17" x14ac:dyDescent="0.35">
      <c r="B31" s="6"/>
      <c r="C31" s="6"/>
      <c r="D31" s="64"/>
      <c r="E31" s="64"/>
      <c r="F31" s="64"/>
      <c r="G31" s="64"/>
      <c r="H31" s="64"/>
      <c r="I31" s="64"/>
      <c r="J31" s="4"/>
      <c r="K31" s="16"/>
      <c r="L31" s="4"/>
      <c r="M31" s="4"/>
      <c r="N31" s="4"/>
      <c r="O31" s="4"/>
      <c r="P31" s="4"/>
      <c r="Q31" s="15">
        <f t="shared" si="3"/>
        <v>0</v>
      </c>
    </row>
    <row r="32" spans="2:17" x14ac:dyDescent="0.35">
      <c r="B32" s="6"/>
      <c r="C32" s="6"/>
      <c r="D32" s="64"/>
      <c r="E32" s="64"/>
      <c r="F32" s="64"/>
      <c r="G32" s="64"/>
      <c r="H32" s="64"/>
      <c r="I32" s="64"/>
      <c r="J32" s="4"/>
      <c r="K32" s="4"/>
      <c r="L32" s="4"/>
      <c r="M32" s="4"/>
      <c r="N32" s="4"/>
      <c r="O32" s="4"/>
      <c r="P32" s="4"/>
      <c r="Q32" s="15">
        <f t="shared" si="3"/>
        <v>0</v>
      </c>
    </row>
    <row r="33" spans="2:17" x14ac:dyDescent="0.35">
      <c r="B33" s="6"/>
      <c r="C33" s="6"/>
      <c r="D33" s="64"/>
      <c r="E33" s="64"/>
      <c r="F33" s="64"/>
      <c r="G33" s="64"/>
      <c r="H33" s="64"/>
      <c r="I33" s="64"/>
      <c r="J33" s="4"/>
      <c r="K33" s="4"/>
      <c r="L33" s="4"/>
      <c r="M33" s="4"/>
      <c r="N33" s="4"/>
      <c r="O33" s="4"/>
      <c r="P33" s="4"/>
      <c r="Q33" s="15">
        <f t="shared" si="3"/>
        <v>0</v>
      </c>
    </row>
    <row r="34" spans="2:17" x14ac:dyDescent="0.35">
      <c r="B34" s="6"/>
      <c r="C34" s="6"/>
      <c r="D34" s="64"/>
      <c r="E34" s="64"/>
      <c r="F34" s="64"/>
      <c r="G34" s="64"/>
      <c r="H34" s="64"/>
      <c r="I34" s="64"/>
      <c r="J34" s="4"/>
      <c r="K34" s="4"/>
      <c r="L34" s="4"/>
      <c r="M34" s="4"/>
      <c r="N34" s="4"/>
      <c r="O34" s="4"/>
      <c r="P34" s="4"/>
      <c r="Q34" s="15">
        <f t="shared" si="3"/>
        <v>0</v>
      </c>
    </row>
    <row r="35" spans="2:17" x14ac:dyDescent="0.35">
      <c r="B35" s="6"/>
      <c r="C35" s="6"/>
      <c r="D35" s="64"/>
      <c r="E35" s="64"/>
      <c r="F35" s="64"/>
      <c r="G35" s="64"/>
      <c r="H35" s="64"/>
      <c r="I35" s="64"/>
      <c r="J35" s="4"/>
      <c r="K35" s="4"/>
      <c r="L35" s="4"/>
      <c r="M35" s="4"/>
      <c r="N35" s="4"/>
      <c r="O35" s="4"/>
      <c r="P35" s="4"/>
      <c r="Q35" s="15">
        <f t="shared" si="3"/>
        <v>0</v>
      </c>
    </row>
    <row r="36" spans="2:17" x14ac:dyDescent="0.35">
      <c r="B36" s="6"/>
      <c r="C36" s="6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4"/>
      <c r="O36" s="4"/>
      <c r="P36" s="4"/>
      <c r="Q36" s="15">
        <f t="shared" si="3"/>
        <v>0</v>
      </c>
    </row>
    <row r="37" spans="2:17" x14ac:dyDescent="0.35">
      <c r="B37" s="6"/>
      <c r="C37" s="6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4"/>
      <c r="O37" s="4"/>
      <c r="P37" s="4"/>
      <c r="Q37" s="15">
        <f t="shared" si="3"/>
        <v>0</v>
      </c>
    </row>
    <row r="38" spans="2:17" x14ac:dyDescent="0.35">
      <c r="B38" s="6"/>
      <c r="C38" s="6"/>
      <c r="D38" s="64"/>
      <c r="E38" s="64"/>
      <c r="F38" s="64"/>
      <c r="G38" s="64"/>
      <c r="H38" s="64"/>
      <c r="I38" s="64"/>
      <c r="J38" s="4"/>
      <c r="K38" s="4"/>
      <c r="L38" s="4"/>
      <c r="M38" s="4"/>
      <c r="N38" s="4"/>
      <c r="O38" s="4"/>
      <c r="P38" s="4"/>
      <c r="Q38" s="15">
        <f t="shared" si="3"/>
        <v>0</v>
      </c>
    </row>
    <row r="39" spans="2:17" x14ac:dyDescent="0.35">
      <c r="B39" s="6"/>
      <c r="C39" s="6"/>
      <c r="D39" s="64"/>
      <c r="E39" s="64"/>
      <c r="F39" s="64"/>
      <c r="G39" s="64"/>
      <c r="H39" s="64"/>
      <c r="I39" s="64"/>
      <c r="J39" s="4"/>
      <c r="K39" s="4"/>
      <c r="L39" s="4"/>
      <c r="M39" s="4"/>
      <c r="N39" s="4"/>
      <c r="O39" s="4"/>
      <c r="P39" s="4"/>
      <c r="Q39" s="15">
        <f t="shared" si="3"/>
        <v>0</v>
      </c>
    </row>
    <row r="40" spans="2:17" x14ac:dyDescent="0.35">
      <c r="B40" s="6"/>
      <c r="C40" s="6"/>
      <c r="D40" s="64"/>
      <c r="E40" s="64"/>
      <c r="F40" s="64"/>
      <c r="G40" s="64"/>
      <c r="H40" s="64"/>
      <c r="I40" s="64"/>
      <c r="J40" s="4"/>
      <c r="K40" s="4"/>
      <c r="L40" s="4"/>
      <c r="M40" s="4"/>
      <c r="N40" s="4"/>
      <c r="O40" s="4"/>
      <c r="P40" s="4"/>
      <c r="Q40" s="15">
        <f t="shared" si="3"/>
        <v>0</v>
      </c>
    </row>
    <row r="41" spans="2:17" x14ac:dyDescent="0.35">
      <c r="B41" s="6"/>
      <c r="C41" s="6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5">
        <f t="shared" si="3"/>
        <v>0</v>
      </c>
    </row>
    <row r="42" spans="2:17" x14ac:dyDescent="0.35">
      <c r="B42" s="6"/>
      <c r="C42" s="6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5">
        <f t="shared" si="3"/>
        <v>0</v>
      </c>
    </row>
    <row r="43" spans="2:17" x14ac:dyDescent="0.35">
      <c r="B43" s="6"/>
      <c r="C43" s="6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5">
        <f t="shared" si="3"/>
        <v>0</v>
      </c>
    </row>
    <row r="44" spans="2:17" x14ac:dyDescent="0.35">
      <c r="B44" s="6"/>
      <c r="C44" s="6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5">
        <f t="shared" si="3"/>
        <v>0</v>
      </c>
    </row>
    <row r="45" spans="2:17" x14ac:dyDescent="0.35">
      <c r="B45" s="6"/>
      <c r="C45" s="7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5">
        <f t="shared" si="3"/>
        <v>0</v>
      </c>
    </row>
    <row r="46" spans="2:17" x14ac:dyDescent="0.35">
      <c r="B46" s="6"/>
      <c r="C46" s="7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5">
        <f t="shared" ref="Q46:Q48" si="4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4"/>
        <v>0</v>
      </c>
    </row>
    <row r="48" spans="2:17" x14ac:dyDescent="0.35">
      <c r="B48" s="6"/>
      <c r="C48" s="7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5">
        <f t="shared" si="4"/>
        <v>0</v>
      </c>
    </row>
    <row r="49" spans="3:17" x14ac:dyDescent="0.35">
      <c r="C49" s="48"/>
      <c r="D49" s="48"/>
      <c r="E49" s="1"/>
    </row>
    <row r="50" spans="3:17" x14ac:dyDescent="0.35">
      <c r="C50" s="48"/>
      <c r="D50" s="48"/>
      <c r="E50" s="1"/>
      <c r="H50" s="51" t="s">
        <v>19</v>
      </c>
      <c r="I50" s="51"/>
      <c r="J50" s="4">
        <f>COUNTIF(J9:J48,"&gt;=70")</f>
        <v>4</v>
      </c>
      <c r="K50" s="16">
        <f t="shared" ref="K50:P50" si="5">COUNTIF(K9:K48,"&gt;=70")</f>
        <v>0</v>
      </c>
      <c r="L50" s="16">
        <f>COUNTIF(L9:L48,"&gt;=70")</f>
        <v>0</v>
      </c>
      <c r="M50" s="4">
        <f>COUNTIF(M9:M48,"&gt;=70")</f>
        <v>0</v>
      </c>
      <c r="N50" s="4">
        <f t="shared" si="5"/>
        <v>0</v>
      </c>
      <c r="O50" s="4">
        <f t="shared" si="5"/>
        <v>0</v>
      </c>
      <c r="P50" s="4">
        <f t="shared" si="5"/>
        <v>0</v>
      </c>
      <c r="Q50" s="14">
        <f>COUNTIF(Q9:Q48,"&gt;=70")</f>
        <v>0</v>
      </c>
    </row>
    <row r="51" spans="3:17" x14ac:dyDescent="0.35">
      <c r="C51" s="48"/>
      <c r="D51" s="48"/>
      <c r="E51" s="8"/>
      <c r="H51" s="51" t="s">
        <v>20</v>
      </c>
      <c r="I51" s="51"/>
      <c r="J51" s="4">
        <f>COUNTIF(J9:J49,"&lt;70")</f>
        <v>2</v>
      </c>
      <c r="K51" s="16">
        <f t="shared" ref="K51:P51" si="6">COUNTIF(K9:K49,"&lt;70")</f>
        <v>0</v>
      </c>
      <c r="L51" s="16">
        <f>COUNTIF(L9:L49,"&lt;70")</f>
        <v>0</v>
      </c>
      <c r="M51" s="4">
        <f>COUNTIF(M9:M49,"&lt;70")</f>
        <v>0</v>
      </c>
      <c r="N51" s="4">
        <f t="shared" si="6"/>
        <v>0</v>
      </c>
      <c r="O51" s="4">
        <f t="shared" si="6"/>
        <v>0</v>
      </c>
      <c r="P51" s="4">
        <f t="shared" si="6"/>
        <v>0</v>
      </c>
      <c r="Q51" s="14">
        <f>COUNTIF(Q9:Q16,"&lt;70")</f>
        <v>8</v>
      </c>
    </row>
    <row r="52" spans="3:17" x14ac:dyDescent="0.35">
      <c r="C52" s="48"/>
      <c r="D52" s="48"/>
      <c r="E52" s="48"/>
      <c r="H52" s="51" t="s">
        <v>21</v>
      </c>
      <c r="I52" s="51"/>
      <c r="J52" s="4">
        <f>COUNT(J9:J48)</f>
        <v>6</v>
      </c>
      <c r="K52" s="16">
        <f t="shared" ref="K52:P52" si="7">COUNT(K9:K48)</f>
        <v>0</v>
      </c>
      <c r="L52" s="16">
        <f>COUNT(L9:L48)</f>
        <v>0</v>
      </c>
      <c r="M52" s="4">
        <f>COUNT(M9:M48)</f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>COUNT(Q9:Q16)</f>
        <v>8</v>
      </c>
    </row>
    <row r="53" spans="3:17" x14ac:dyDescent="0.35">
      <c r="C53" s="48"/>
      <c r="D53" s="48"/>
      <c r="E53" s="1"/>
      <c r="H53" s="52" t="s">
        <v>16</v>
      </c>
      <c r="I53" s="52"/>
      <c r="J53" s="9">
        <f>J50/J52</f>
        <v>0.66666666666666663</v>
      </c>
      <c r="K53" s="11" t="e">
        <f t="shared" ref="K53:Q53" si="8">K50/K52</f>
        <v>#DIV/0!</v>
      </c>
      <c r="L53" s="11" t="e">
        <f t="shared" si="8"/>
        <v>#DIV/0!</v>
      </c>
      <c r="M53" s="11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 x14ac:dyDescent="0.35">
      <c r="C54" s="48"/>
      <c r="D54" s="48"/>
      <c r="E54" s="1"/>
      <c r="H54" s="52" t="s">
        <v>17</v>
      </c>
      <c r="I54" s="52"/>
      <c r="J54" s="9">
        <f>J51/J52</f>
        <v>0.33333333333333331</v>
      </c>
      <c r="K54" s="9" t="e">
        <f t="shared" ref="K54:Q54" si="9">K51/K52</f>
        <v>#DIV/0!</v>
      </c>
      <c r="L54" s="11" t="e">
        <f t="shared" si="9"/>
        <v>#DIV/0!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si="9"/>
        <v>1</v>
      </c>
    </row>
    <row r="55" spans="3:17" x14ac:dyDescent="0.35">
      <c r="C55" s="48"/>
      <c r="D55" s="48"/>
      <c r="E55" s="8"/>
    </row>
    <row r="56" spans="3:17" x14ac:dyDescent="0.35">
      <c r="C56" s="1"/>
      <c r="D56" s="1"/>
      <c r="E56" s="8"/>
    </row>
    <row r="58" spans="3:17" x14ac:dyDescent="0.35">
      <c r="J58" s="49" t="s">
        <v>24</v>
      </c>
      <c r="K58" s="49"/>
      <c r="L58" s="49"/>
      <c r="M58" s="49"/>
      <c r="N58" s="49"/>
      <c r="O58" s="49"/>
      <c r="P58" s="49"/>
    </row>
    <row r="59" spans="3:17" x14ac:dyDescent="0.35">
      <c r="J59" s="50" t="s">
        <v>18</v>
      </c>
      <c r="K59" s="50"/>
      <c r="L59" s="50"/>
      <c r="M59" s="50"/>
      <c r="N59" s="50"/>
      <c r="O59" s="50"/>
      <c r="P59" s="50"/>
    </row>
  </sheetData>
  <mergeCells count="61">
    <mergeCell ref="D14:I14"/>
    <mergeCell ref="D15:I15"/>
    <mergeCell ref="D8:I8"/>
    <mergeCell ref="B2:P2"/>
    <mergeCell ref="C3:P3"/>
    <mergeCell ref="D4:G4"/>
    <mergeCell ref="J4:K4"/>
    <mergeCell ref="D6:G6"/>
    <mergeCell ref="I6:J6"/>
    <mergeCell ref="K6:P6"/>
    <mergeCell ref="D9:I9"/>
    <mergeCell ref="D10:I10"/>
    <mergeCell ref="D11:I11"/>
    <mergeCell ref="D12:I12"/>
    <mergeCell ref="D13:I13"/>
    <mergeCell ref="D25:I2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</vt:lpstr>
      <vt:lpstr>ADO I</vt:lpstr>
      <vt:lpstr>ADO I (B)</vt:lpstr>
      <vt:lpstr>RELACIONES IND</vt:lpstr>
      <vt:lpstr>RELACIONES IND B</vt:lpstr>
      <vt:lpstr>SISTEMAS DE GESTION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GOMEZ BARRIENTOS</cp:lastModifiedBy>
  <cp:lastPrinted>2024-03-01T19:21:01Z</cp:lastPrinted>
  <dcterms:created xsi:type="dcterms:W3CDTF">2023-03-14T19:16:59Z</dcterms:created>
  <dcterms:modified xsi:type="dcterms:W3CDTF">2024-10-25T17:00:06Z</dcterms:modified>
</cp:coreProperties>
</file>