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8450" windowHeight="7338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7" i="24"/>
  <c r="C17" i="24"/>
  <c r="A17" i="24"/>
  <c r="E16" i="23"/>
  <c r="D16" i="23"/>
  <c r="D16" i="24" s="1"/>
  <c r="C16" i="23"/>
  <c r="C16" i="24" s="1"/>
  <c r="A16" i="23"/>
  <c r="A16" i="24" s="1"/>
  <c r="E15" i="23"/>
  <c r="D15" i="23"/>
  <c r="C15" i="23"/>
  <c r="C15" i="24" s="1"/>
  <c r="A15" i="23"/>
  <c r="A15" i="24" s="1"/>
  <c r="E14" i="23"/>
  <c r="D14" i="23"/>
  <c r="C14" i="23"/>
  <c r="C14" i="24" s="1"/>
  <c r="A14" i="23"/>
  <c r="A14" i="24" s="1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E17" i="24"/>
  <c r="E28" i="24" s="1"/>
  <c r="I14" i="22"/>
  <c r="L14" i="25"/>
  <c r="L15" i="25"/>
  <c r="L16" i="25"/>
  <c r="L17" i="25"/>
  <c r="H14" i="25"/>
  <c r="H15" i="25"/>
  <c r="H16" i="25"/>
  <c r="H17" i="25"/>
  <c r="E28" i="25"/>
  <c r="L14" i="23"/>
  <c r="L15" i="23"/>
  <c r="L16" i="23"/>
  <c r="E28" i="23"/>
  <c r="L14" i="22"/>
  <c r="E28" i="22"/>
  <c r="I28" i="10"/>
  <c r="L28" i="10"/>
  <c r="I16" i="24" l="1"/>
  <c r="L16" i="24"/>
  <c r="I15" i="24"/>
  <c r="L15" i="24"/>
  <c r="I14" i="24"/>
  <c r="L14" i="24"/>
  <c r="I17" i="24"/>
  <c r="L17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<sst xmlns="http://schemas.openxmlformats.org/spreadsheetml/2006/main" count="182" uniqueCount="47">
  <si>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</si>
  <si>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</si>
  <si>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</si>
  <si>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</si>
  <si>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</si>
  <si>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</si>
  <si>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</si>
  <si>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</si>
  <si>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</si>
  <si>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</si>
  <si>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</si>
  <si>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</si>
  <si>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</si>
  <si>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</si>
  <si>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</si>
  <si>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</si>
  <si>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</si>
  <si>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</si>
  <si>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</si>
  <si>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</si>
  <si>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</si>
  <si>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</si>
  <si>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</si>
  <si>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</si>
  <si>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</si>
  <si>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</si>
  <si>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</si>
  <si>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</si>
  <si>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</si>
  <si>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</si>
  <si>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</si>
  <si>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</si>
  <si>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</si>
  <si>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</si>
  <si>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</si>
  <si>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</si>
  <si>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</si>
  <si>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</si>
  <si>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</si>
  <si>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</si>
  <si>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CONTABILIDAD GENERAL</t>
  </si>
  <si>
    <t>CONTABILIDAD  GENERAL</t>
  </si>
  <si>
    <t>CONTABILIDAD GERENCIAL</t>
  </si>
  <si>
    <t>105 A</t>
  </si>
  <si>
    <t>105 B</t>
  </si>
  <si>
    <t>305 C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</si>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</sst>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4" zoomScaleNormal="94" zoomScaleSheetLayoutView="100" workbookViewId="0">
      <selection activeCell="L8" sqref="L8:N8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4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40</v>
      </c>
      <c r="B14" s="9">
        <v>1</v>
      </c>
      <c r="C14" s="9" t="s">
        <v>43</v>
      </c>
      <c r="D14" s="9" t="s">
        <v>31</v>
      </c>
      <c r="E14" s="9">
        <v>39</v>
      </c>
      <c r="F14" s="9">
        <v>26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0.67</v>
      </c>
    </row>
    <row r="15" spans="1:14" s="11" customFormat="1" x14ac:dyDescent="0.4">
      <c r="A15" s="8" t="s">
        <v>41</v>
      </c>
      <c r="B15" s="9">
        <v>1</v>
      </c>
      <c r="C15" s="9" t="s">
        <v>44</v>
      </c>
      <c r="D15" s="9" t="s">
        <v>31</v>
      </c>
      <c r="E15" s="9">
        <v>37</v>
      </c>
      <c r="F15" s="9">
        <v>25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</v>
      </c>
      <c r="N15" s="15">
        <v>0.68</v>
      </c>
    </row>
    <row r="16" spans="1:14" s="11" customFormat="1" x14ac:dyDescent="0.4">
      <c r="A16" s="8" t="s">
        <v>42</v>
      </c>
      <c r="B16" s="9">
        <v>1</v>
      </c>
      <c r="C16" s="9" t="s">
        <v>45</v>
      </c>
      <c r="D16" s="9" t="s">
        <v>31</v>
      </c>
      <c r="E16" s="9">
        <v>12</v>
      </c>
      <c r="F16" s="9">
        <v>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0.67</v>
      </c>
    </row>
    <row r="17" spans="1:14" s="11" customFormat="1" x14ac:dyDescent="0.4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59</v>
      </c>
      <c r="G28" s="17"/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56</v>
      </c>
      <c r="N28" s="19">
        <f>AVERAGE(N14:N27)</f>
        <v>0.67333333333333334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34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CONTABILIDAD GENERAL</v>
      </c>
      <c r="B14" s="9" t="s">
        <v>36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36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66</v>
      </c>
      <c r="N14" s="15">
        <v>0.92</v>
      </c>
    </row>
    <row r="15" spans="1:14" s="11" customFormat="1" x14ac:dyDescent="0.4">
      <c r="A15" s="9" t="str">
        <f>'1'!A15</f>
        <v>CONTABILIDAD  GENERAL</v>
      </c>
      <c r="B15" s="9" t="s">
        <v>36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37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70</v>
      </c>
      <c r="N15" s="15">
        <v>1</v>
      </c>
    </row>
    <row r="16" spans="1:14" s="11" customFormat="1" x14ac:dyDescent="0.4">
      <c r="A16" s="9" t="str">
        <f>'1'!A16</f>
        <v>CONTABILIDAD GERENCIAL</v>
      </c>
      <c r="B16" s="9" t="s">
        <v>36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10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83</v>
      </c>
      <c r="G28" s="17"/>
      <c r="H28" s="18"/>
      <c r="I28" s="17">
        <f t="shared" si="0"/>
        <v>5</v>
      </c>
      <c r="J28" s="18"/>
      <c r="K28" s="17"/>
      <c r="L28" s="18">
        <f t="shared" si="1"/>
        <v>0</v>
      </c>
      <c r="M28" s="17">
        <f>AVERAGE(M14:M27)</f>
        <v>65</v>
      </c>
      <c r="N28" s="19">
        <f>AVERAGE(N14:N27)</f>
        <v>0.91666666666666663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M21" sqref="M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41" t="str">
        <f>'1'!A14</f>
        <v>CONTABILIDAD GENERAL</v>
      </c>
      <c r="B14" s="41" t="s">
        <v>37</v>
      </c>
      <c r="C14" s="41" t="str">
        <f>'1'!C14</f>
        <v>105 A</v>
      </c>
      <c r="D14" s="41" t="str">
        <f>'1'!D14</f>
        <v>DLA</v>
      </c>
      <c r="E14" s="41">
        <f>'1'!E14</f>
        <v>39</v>
      </c>
      <c r="F14" s="41">
        <v>28</v>
      </c>
      <c r="G14" s="41"/>
      <c r="H14" s="42"/>
      <c r="I14" s="41">
        <f t="shared" ref="I14:I28" si="0">(E14-SUM(F14:G14))-K14</f>
        <v>11</v>
      </c>
      <c r="J14" s="42"/>
      <c r="K14" s="41">
        <v>0</v>
      </c>
      <c r="L14" s="42">
        <f t="shared" ref="L14:L28" si="1">K14/E14</f>
        <v>0</v>
      </c>
      <c r="M14" s="41">
        <v>55</v>
      </c>
      <c r="N14" s="43">
        <v>0.72</v>
      </c>
    </row>
    <row r="15" spans="1:14" s="11" customFormat="1" x14ac:dyDescent="0.4">
      <c r="A15" s="41" t="str">
        <f>'1'!A15</f>
        <v>CONTABILIDAD  GENERAL</v>
      </c>
      <c r="B15" s="41" t="s">
        <v>37</v>
      </c>
      <c r="C15" s="41" t="str">
        <f>'1'!C15</f>
        <v>105 B</v>
      </c>
      <c r="D15" s="41" t="str">
        <f>'1'!D15</f>
        <v>DLA</v>
      </c>
      <c r="E15" s="41">
        <f>'1'!E15</f>
        <v>37</v>
      </c>
      <c r="F15" s="41">
        <v>27</v>
      </c>
      <c r="G15" s="41"/>
      <c r="H15" s="42"/>
      <c r="I15" s="41">
        <f t="shared" si="0"/>
        <v>10</v>
      </c>
      <c r="J15" s="42"/>
      <c r="K15" s="41">
        <v>0</v>
      </c>
      <c r="L15" s="42">
        <f t="shared" si="1"/>
        <v>0</v>
      </c>
      <c r="M15" s="41">
        <v>58</v>
      </c>
      <c r="N15" s="43">
        <v>0.73</v>
      </c>
    </row>
    <row r="16" spans="1:14" s="11" customFormat="1" x14ac:dyDescent="0.4">
      <c r="A16" s="41" t="str">
        <f>'1'!A16</f>
        <v>CONTABILIDAD GERENCIAL</v>
      </c>
      <c r="B16" s="41" t="s">
        <v>36</v>
      </c>
      <c r="C16" s="41" t="str">
        <f>'1'!C16</f>
        <v>305 C</v>
      </c>
      <c r="D16" s="41" t="str">
        <f>'1'!D16</f>
        <v>DLA</v>
      </c>
      <c r="E16" s="41">
        <f>'1'!E16</f>
        <v>12</v>
      </c>
      <c r="F16" s="41">
        <v>10</v>
      </c>
      <c r="G16" s="41"/>
      <c r="H16" s="42"/>
      <c r="I16" s="41">
        <f t="shared" si="0"/>
        <v>2</v>
      </c>
      <c r="J16" s="42"/>
      <c r="K16" s="41">
        <v>0</v>
      </c>
      <c r="L16" s="42">
        <f t="shared" si="1"/>
        <v>0</v>
      </c>
      <c r="M16" s="41">
        <v>59</v>
      </c>
      <c r="N16" s="43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65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57.333333333333336</v>
      </c>
      <c r="N28" s="19">
        <f>AVERAGE(N14:N27)</f>
        <v>0.7599999999999999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'3'!A14</f>
        <v>CONTABILIDAD GENERAL</v>
      </c>
      <c r="B14" s="9" t="s">
        <v>38</v>
      </c>
      <c r="C14" s="9" t="str">
        <f>'3'!C14</f>
        <v>105 A</v>
      </c>
      <c r="D14" s="9" t="str">
        <f>'3'!D14</f>
        <v>DLA</v>
      </c>
      <c r="E14" s="9">
        <f>'3'!E14</f>
        <v>39</v>
      </c>
      <c r="F14" s="9">
        <v>18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0.86</v>
      </c>
    </row>
    <row r="15" spans="1:14" s="11" customFormat="1" x14ac:dyDescent="0.4">
      <c r="A15" s="9" t="str">
        <f>'3'!A15</f>
        <v>CONTABILIDAD  GENERAL</v>
      </c>
      <c r="B15" s="9" t="s">
        <v>38</v>
      </c>
      <c r="C15" s="9" t="str">
        <f>'3'!C15</f>
        <v>105 B</v>
      </c>
      <c r="D15" s="9" t="str">
        <f>'3'!D15</f>
        <v>DLA</v>
      </c>
      <c r="E15" s="9">
        <f>'3'!E15</f>
        <v>37</v>
      </c>
      <c r="F15" s="9">
        <v>16</v>
      </c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>
        <v>52</v>
      </c>
      <c r="N15" s="15">
        <v>0.67</v>
      </c>
    </row>
    <row r="16" spans="1:14" s="11" customFormat="1" x14ac:dyDescent="0.4">
      <c r="A16" s="9" t="str">
        <f>'3'!A16</f>
        <v>CONTABILIDAD GERENCIAL</v>
      </c>
      <c r="B16" s="9" t="s">
        <v>38</v>
      </c>
      <c r="C16" s="9" t="str">
        <f>'3'!C16</f>
        <v>305 C</v>
      </c>
      <c r="D16" s="9" t="str">
        <f>'3'!D16</f>
        <v>DLA</v>
      </c>
      <c r="E16" s="9">
        <f>'3'!E16</f>
        <v>12</v>
      </c>
      <c r="F16" s="9">
        <v>20</v>
      </c>
      <c r="G16" s="9"/>
      <c r="H16" s="10"/>
      <c r="I16" s="9">
        <f t="shared" si="0"/>
        <v>-8</v>
      </c>
      <c r="J16" s="10"/>
      <c r="K16" s="9">
        <v>0</v>
      </c>
      <c r="L16" s="10">
        <f t="shared" si="1"/>
        <v>0</v>
      </c>
      <c r="M16" s="9">
        <v>51</v>
      </c>
      <c r="N16" s="15">
        <v>0.69</v>
      </c>
    </row>
    <row r="17" spans="1:14" s="11" customFormat="1" x14ac:dyDescent="0.4">
      <c r="A17" s="9">
        <f>'3'!A17</f>
        <v>0</v>
      </c>
      <c r="B17" s="9" t="s">
        <v>38</v>
      </c>
      <c r="C17" s="9">
        <f>'3'!C17</f>
        <v>0</v>
      </c>
      <c r="D17" s="9">
        <f>'3'!D17</f>
        <v>0</v>
      </c>
      <c r="E17" s="9">
        <f>'3'!E17</f>
        <v>0</v>
      </c>
      <c r="F17" s="9">
        <v>8</v>
      </c>
      <c r="G17" s="9"/>
      <c r="H17" s="10"/>
      <c r="I17" s="9">
        <f t="shared" si="0"/>
        <v>-8</v>
      </c>
      <c r="J17" s="10"/>
      <c r="K17" s="9">
        <v>0</v>
      </c>
      <c r="L17" s="10" t="e">
        <f t="shared" si="1"/>
        <v>#DIV/0!</v>
      </c>
      <c r="M17" s="9">
        <v>35</v>
      </c>
      <c r="N17" s="15">
        <v>0.48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62</v>
      </c>
      <c r="G28" s="17">
        <f>SUM(G14:G27)</f>
        <v>0</v>
      </c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>
        <f>AVERAGE(M14:M27)</f>
        <v>51</v>
      </c>
      <c r="N28" s="19">
        <f>AVERAGE(N14:N27)</f>
        <v>0.67499999999999993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CONTABILIDAD GENERAL</v>
      </c>
      <c r="B14" s="9"/>
      <c r="C14" s="9" t="str">
        <f>'1'!C14</f>
        <v>105 A</v>
      </c>
      <c r="D14" s="9" t="str">
        <f>'1'!D14</f>
        <v>DLA</v>
      </c>
      <c r="E14" s="9">
        <v>23</v>
      </c>
      <c r="F14" s="9">
        <v>16</v>
      </c>
      <c r="G14" s="9">
        <v>4</v>
      </c>
      <c r="H14" s="10">
        <f t="shared" ref="H14:H17" si="0">F14/E14</f>
        <v>0.69565217391304346</v>
      </c>
      <c r="I14" s="9">
        <f t="shared" ref="I14:I28" si="1">(E14-SUM(F14:G14))-K14</f>
        <v>3</v>
      </c>
      <c r="J14" s="10">
        <f t="shared" ref="J14:J28" si="2">I14/E14</f>
        <v>0.13043478260869565</v>
      </c>
      <c r="K14" s="9">
        <v>0</v>
      </c>
      <c r="L14" s="10">
        <f t="shared" ref="L14:L28" si="3">K14/E14</f>
        <v>0</v>
      </c>
      <c r="M14" s="9">
        <v>66</v>
      </c>
      <c r="N14" s="15">
        <v>0.87</v>
      </c>
    </row>
    <row r="15" spans="1:14" s="11" customFormat="1" x14ac:dyDescent="0.4">
      <c r="A15" s="9" t="str">
        <f>'1'!A15</f>
        <v>CONTABILIDAD  GENERAL</v>
      </c>
      <c r="B15" s="9"/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16</v>
      </c>
      <c r="G15" s="9">
        <v>5</v>
      </c>
      <c r="H15" s="10">
        <f t="shared" si="0"/>
        <v>0.43243243243243246</v>
      </c>
      <c r="I15" s="9">
        <f t="shared" si="1"/>
        <v>16</v>
      </c>
      <c r="J15" s="10">
        <f t="shared" si="2"/>
        <v>0.43243243243243246</v>
      </c>
      <c r="K15" s="9">
        <v>0</v>
      </c>
      <c r="L15" s="10">
        <f t="shared" si="3"/>
        <v>0</v>
      </c>
      <c r="M15" s="9">
        <v>65</v>
      </c>
      <c r="N15" s="15">
        <v>0.88</v>
      </c>
    </row>
    <row r="16" spans="1:14" s="11" customFormat="1" x14ac:dyDescent="0.4">
      <c r="A16" s="9" t="str">
        <f>'1'!A16</f>
        <v>CONTABILIDAD GERENCIAL</v>
      </c>
      <c r="B16" s="9"/>
      <c r="C16" s="9" t="str">
        <f>'1'!C16</f>
        <v>305 C</v>
      </c>
      <c r="D16" s="9" t="str">
        <f>'1'!D16</f>
        <v>DLA</v>
      </c>
      <c r="E16" s="9">
        <v>29</v>
      </c>
      <c r="F16" s="9">
        <v>13</v>
      </c>
      <c r="G16" s="9">
        <v>15</v>
      </c>
      <c r="H16" s="10">
        <f t="shared" si="0"/>
        <v>0.44827586206896552</v>
      </c>
      <c r="I16" s="9">
        <f t="shared" si="1"/>
        <v>1</v>
      </c>
      <c r="J16" s="10">
        <f t="shared" si="2"/>
        <v>3.4482758620689655E-2</v>
      </c>
      <c r="K16" s="9">
        <v>0</v>
      </c>
      <c r="L16" s="10">
        <f t="shared" si="3"/>
        <v>0</v>
      </c>
      <c r="M16" s="9">
        <v>69</v>
      </c>
      <c r="N16" s="15">
        <v>0.97</v>
      </c>
    </row>
    <row r="17" spans="1:14" s="11" customFormat="1" x14ac:dyDescent="0.4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12</v>
      </c>
      <c r="G17" s="9">
        <v>2</v>
      </c>
      <c r="H17" s="10" t="e">
        <f t="shared" si="0"/>
        <v>#DIV/0!</v>
      </c>
      <c r="I17" s="9">
        <f t="shared" si="1"/>
        <v>-14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63</v>
      </c>
      <c r="N17" s="15">
        <v>0.82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57</v>
      </c>
      <c r="G28" s="17">
        <f>SUM(G14:G27)</f>
        <v>26</v>
      </c>
      <c r="H28" s="18">
        <f>SUM(F28:G28)/E28</f>
        <v>0.93258426966292129</v>
      </c>
      <c r="I28" s="17">
        <f t="shared" si="1"/>
        <v>6</v>
      </c>
      <c r="J28" s="18">
        <f t="shared" si="2"/>
        <v>6.741573033707865E-2</v>
      </c>
      <c r="K28" s="17">
        <f>SUM(K14:K27)</f>
        <v>0</v>
      </c>
      <c r="L28" s="18">
        <f t="shared" si="3"/>
        <v>0</v>
      </c>
      <c r="M28" s="17">
        <f>AVERAGE(M14:M27)</f>
        <v>65.75</v>
      </c>
      <c r="N28" s="19">
        <f>AVERAGE(N14:N27)</f>
        <v>0.8849999999999999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2024-11-22T01:12:16Z</dcterms:modified>
  <cp:category/>
  <cp:contentStatus/>
</cp:coreProperties>
</file>