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4\"/>
    </mc:Choice>
  </mc:AlternateContent>
  <bookViews>
    <workbookView xWindow="0" yWindow="0" windowWidth="18450" windowHeight="7338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4" l="1"/>
  <c r="D15" i="24"/>
  <c r="A14" i="22" l="1"/>
  <c r="C14" i="22"/>
  <c r="D14" i="22"/>
  <c r="E14" i="22"/>
  <c r="A15" i="22"/>
  <c r="C15" i="22"/>
  <c r="D15" i="22"/>
  <c r="E15" i="22"/>
  <c r="A16" i="22"/>
  <c r="C16" i="22"/>
  <c r="D16" i="22"/>
  <c r="E16" i="22"/>
  <c r="N28" i="25" l="1"/>
  <c r="M28" i="25"/>
  <c r="K28" i="25"/>
  <c r="G28" i="25"/>
  <c r="F28" i="25"/>
  <c r="E17" i="25"/>
  <c r="I17" i="25" s="1"/>
  <c r="J17" i="25" s="1"/>
  <c r="D17" i="25"/>
  <c r="C17" i="25"/>
  <c r="A17" i="25"/>
  <c r="I16" i="25"/>
  <c r="J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E16" i="23"/>
  <c r="D16" i="23"/>
  <c r="D16" i="24" s="1"/>
  <c r="C16" i="23"/>
  <c r="C16" i="24" s="1"/>
  <c r="A16" i="23"/>
  <c r="A16" i="24" s="1"/>
  <c r="E15" i="23"/>
  <c r="D15" i="23"/>
  <c r="C15" i="23"/>
  <c r="C15" i="24" s="1"/>
  <c r="A15" i="23"/>
  <c r="A15" i="24" s="1"/>
  <c r="E14" i="23"/>
  <c r="D14" i="23"/>
  <c r="C14" i="23"/>
  <c r="C14" i="24" s="1"/>
  <c r="A14" i="23"/>
  <c r="A14" i="24" s="1"/>
  <c r="B10" i="23"/>
  <c r="B37" i="23" s="1"/>
  <c r="L8" i="23"/>
  <c r="H8" i="23"/>
  <c r="E8" i="23"/>
  <c r="L16" i="22"/>
  <c r="B10" i="22"/>
  <c r="B37" i="22" s="1"/>
  <c r="L8" i="22"/>
  <c r="H8" i="22"/>
  <c r="E8" i="22"/>
  <c r="N28" i="22"/>
  <c r="M28" i="22"/>
  <c r="F28" i="22"/>
  <c r="I16" i="22"/>
  <c r="L15" i="22"/>
  <c r="I15" i="22"/>
  <c r="N28" i="10"/>
  <c r="M28" i="10"/>
  <c r="K28" i="10"/>
  <c r="F28" i="10"/>
  <c r="E28" i="10"/>
  <c r="L16" i="10"/>
  <c r="I16" i="10"/>
  <c r="L15" i="10"/>
  <c r="I15" i="10"/>
  <c r="L14" i="10"/>
  <c r="I14" i="10"/>
  <c r="I16" i="23" l="1"/>
  <c r="E16" i="24"/>
  <c r="I15" i="23"/>
  <c r="E15" i="24"/>
  <c r="I14" i="23"/>
  <c r="E14" i="24"/>
  <c r="E28" i="24"/>
  <c r="I14" i="22"/>
  <c r="L14" i="25"/>
  <c r="L15" i="25"/>
  <c r="L16" i="25"/>
  <c r="L17" i="25"/>
  <c r="H14" i="25"/>
  <c r="H15" i="25"/>
  <c r="H16" i="25"/>
  <c r="H17" i="25"/>
  <c r="E28" i="25"/>
  <c r="L14" i="23"/>
  <c r="L15" i="23"/>
  <c r="L16" i="23"/>
  <c r="E28" i="23"/>
  <c r="L14" i="22"/>
  <c r="E28" i="22"/>
  <c r="I28" i="10"/>
  <c r="L28" i="10"/>
  <c r="I16" i="24" l="1"/>
  <c r="L16" i="24"/>
  <c r="I15" i="24"/>
  <c r="L15" i="24"/>
  <c r="I14" i="24"/>
  <c r="L14" i="24"/>
  <c r="I28" i="25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<sst xmlns="http://schemas.openxmlformats.org/spreadsheetml/2006/main" count="185" uniqueCount="47">
  <si>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</si>
  <si>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</si>
  <si>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</si>
  <si>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</si>
  <si>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</si>
  <si>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</si>
  <si>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</si>
  <si>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</si>
  <si>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</si>
  <si>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</si>
  <si>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</si>
  <si>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</si>
  <si>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</si>
  <si>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</si>
  <si>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</si>
  <si>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</si>
  <si>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</si>
  <si>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</si>
  <si>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</si>
  <si>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</si>
  <si>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</si>
  <si>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</si>
  <si>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</si>
  <si>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</si>
  <si>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</si>
  <si>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</si>
  <si>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</si>
  <si>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</si>
  <si>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</si>
  <si>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</si>
  <si>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</si>
  <si>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</si>
  <si>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</si>
  <si>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</si>
  <si>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M.C.A FRANCISCO TOTO MACHUCHO</t>
  </si>
  <si>
    <t>M.C.A. FRANCISCO TOTO MACHUCHO</t>
  </si>
  <si>
    <t>II</t>
  </si>
  <si>
    <t>III</t>
  </si>
  <si>
    <t>IV</t>
  </si>
  <si>
    <t>L.A.E. RENATA RAMOS MORENO</t>
  </si>
  <si>
    <t>CONTABILIDAD GENERAL</t>
  </si>
  <si>
    <t>CONTABILIDAD  GENERAL</t>
  </si>
  <si>
    <t>CONTABILIDAD GERENCIAL</t>
  </si>
  <si>
    <t>105 A</t>
  </si>
  <si>
    <t>105 B</t>
  </si>
  <si>
    <t>305 C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</si>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</sst>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9" fontId="5" fillId="0" borderId="9" xfId="1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1708420</xdr:colOff>
      <xdr:row>43</xdr:row>
      <xdr:rowOff>32831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649" y="7267372"/>
          <a:ext cx="2762250" cy="2343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435909</xdr:colOff>
      <xdr:row>43</xdr:row>
      <xdr:rowOff>39220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359709</xdr:colOff>
      <xdr:row>43</xdr:row>
      <xdr:rowOff>39220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332815</xdr:colOff>
      <xdr:row>43</xdr:row>
      <xdr:rowOff>39220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435909</xdr:colOff>
      <xdr:row>43</xdr:row>
      <xdr:rowOff>39220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94" zoomScaleNormal="94" zoomScaleSheetLayoutView="100" workbookViewId="0">
      <selection activeCell="L8" sqref="L8:N8"/>
    </sheetView>
  </sheetViews>
  <sheetFormatPr baseColWidth="10" defaultColWidth="11.41796875" defaultRowHeight="12.3" x14ac:dyDescent="0.4"/>
  <cols>
    <col min="1" max="1" width="38.578125" style="1" bestFit="1" customWidth="1"/>
    <col min="2" max="3" width="7.26171875" style="1" customWidth="1"/>
    <col min="4" max="4" width="25.83984375" style="1" customWidth="1"/>
    <col min="5" max="5" width="9.41796875" style="1" customWidth="1"/>
    <col min="6" max="6" width="8.68359375" style="1" customWidth="1"/>
    <col min="7" max="10" width="11.26171875" style="1" customWidth="1"/>
    <col min="11" max="12" width="7.578125" style="1" customWidth="1"/>
    <col min="13" max="16384" width="11.41796875" style="1"/>
  </cols>
  <sheetData>
    <row r="1" spans="1:14" ht="62.25" customHeight="1" x14ac:dyDescent="0.4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4">
      <c r="A6" s="43" t="s">
        <v>2</v>
      </c>
      <c r="B6" s="43"/>
      <c r="C6" s="43"/>
      <c r="D6" s="43"/>
      <c r="E6" s="44" t="s">
        <v>32</v>
      </c>
      <c r="F6" s="44"/>
      <c r="G6" s="44"/>
      <c r="H6" s="4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4">
      <c r="A8" s="4" t="s">
        <v>3</v>
      </c>
      <c r="B8" s="34" t="s">
        <v>4</v>
      </c>
      <c r="C8" s="34"/>
      <c r="D8" s="14" t="s">
        <v>5</v>
      </c>
      <c r="E8" s="5">
        <v>3</v>
      </c>
      <c r="G8" s="4" t="s">
        <v>6</v>
      </c>
      <c r="H8" s="5">
        <v>2</v>
      </c>
      <c r="I8" s="40" t="s">
        <v>7</v>
      </c>
      <c r="J8" s="40"/>
      <c r="K8" s="40"/>
      <c r="L8" s="34" t="s">
        <v>46</v>
      </c>
      <c r="M8" s="34"/>
      <c r="N8" s="34"/>
    </row>
    <row r="10" spans="1:14" x14ac:dyDescent="0.4">
      <c r="A10" s="4" t="s">
        <v>8</v>
      </c>
      <c r="B10" s="34" t="s">
        <v>35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4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4">
      <c r="A14" s="8" t="s">
        <v>40</v>
      </c>
      <c r="B14" s="9">
        <v>1</v>
      </c>
      <c r="C14" s="9" t="s">
        <v>43</v>
      </c>
      <c r="D14" s="9" t="s">
        <v>31</v>
      </c>
      <c r="E14" s="9">
        <v>39</v>
      </c>
      <c r="F14" s="9">
        <v>26</v>
      </c>
      <c r="G14" s="9"/>
      <c r="H14" s="10"/>
      <c r="I14" s="9">
        <f t="shared" ref="I14:I28" si="0">(E14-SUM(F14:G14))-K14</f>
        <v>13</v>
      </c>
      <c r="J14" s="10"/>
      <c r="K14" s="9">
        <v>0</v>
      </c>
      <c r="L14" s="10">
        <f t="shared" ref="L14:L28" si="1">K14/E14</f>
        <v>0</v>
      </c>
      <c r="M14" s="9">
        <v>48</v>
      </c>
      <c r="N14" s="15">
        <v>0.67</v>
      </c>
    </row>
    <row r="15" spans="1:14" s="11" customFormat="1" x14ac:dyDescent="0.4">
      <c r="A15" s="8" t="s">
        <v>41</v>
      </c>
      <c r="B15" s="9">
        <v>1</v>
      </c>
      <c r="C15" s="9" t="s">
        <v>44</v>
      </c>
      <c r="D15" s="9" t="s">
        <v>31</v>
      </c>
      <c r="E15" s="9">
        <v>37</v>
      </c>
      <c r="F15" s="9">
        <v>25</v>
      </c>
      <c r="G15" s="9"/>
      <c r="H15" s="10"/>
      <c r="I15" s="9">
        <f t="shared" si="0"/>
        <v>12</v>
      </c>
      <c r="J15" s="10"/>
      <c r="K15" s="9">
        <v>0</v>
      </c>
      <c r="L15" s="10">
        <f t="shared" si="1"/>
        <v>0</v>
      </c>
      <c r="M15" s="9">
        <v>48</v>
      </c>
      <c r="N15" s="15">
        <v>0.68</v>
      </c>
    </row>
    <row r="16" spans="1:14" s="11" customFormat="1" x14ac:dyDescent="0.4">
      <c r="A16" s="8" t="s">
        <v>42</v>
      </c>
      <c r="B16" s="9">
        <v>1</v>
      </c>
      <c r="C16" s="9" t="s">
        <v>45</v>
      </c>
      <c r="D16" s="9" t="s">
        <v>31</v>
      </c>
      <c r="E16" s="9">
        <v>12</v>
      </c>
      <c r="F16" s="9">
        <v>8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72</v>
      </c>
      <c r="N16" s="15">
        <v>0.67</v>
      </c>
    </row>
    <row r="17" spans="1:14" s="11" customFormat="1" x14ac:dyDescent="0.4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4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21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21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21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21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21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21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21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59</v>
      </c>
      <c r="G28" s="17"/>
      <c r="H28" s="18"/>
      <c r="I28" s="17">
        <f t="shared" si="0"/>
        <v>29</v>
      </c>
      <c r="J28" s="18"/>
      <c r="K28" s="17">
        <f>SUM(K14:K27)</f>
        <v>0</v>
      </c>
      <c r="L28" s="18">
        <f t="shared" si="1"/>
        <v>0</v>
      </c>
      <c r="M28" s="17">
        <f>AVERAGE(M14:M27)</f>
        <v>56</v>
      </c>
      <c r="N28" s="19">
        <f>AVERAGE(N14:N27)</f>
        <v>0.67333333333333334</v>
      </c>
    </row>
    <row r="30" spans="1:14" ht="120" customHeight="1" x14ac:dyDescent="0.4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4">
      <c r="A32" s="12"/>
    </row>
    <row r="33" spans="1:10" x14ac:dyDescent="0.4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4">
      <c r="B34" s="33"/>
      <c r="C34" s="33"/>
      <c r="D34" s="33"/>
      <c r="G34" s="34"/>
      <c r="H34" s="34"/>
      <c r="I34" s="34"/>
      <c r="J34" s="34"/>
    </row>
    <row r="35" spans="1:10" hidden="1" x14ac:dyDescent="0.4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4"/>
    <row r="37" spans="1:10" ht="45" customHeight="1" x14ac:dyDescent="0.4">
      <c r="B37" s="28" t="s">
        <v>34</v>
      </c>
      <c r="C37" s="28"/>
      <c r="D37" s="28"/>
      <c r="E37" s="13"/>
      <c r="F37" s="13"/>
      <c r="G37" s="28" t="s">
        <v>39</v>
      </c>
      <c r="H37" s="28"/>
      <c r="I37" s="28"/>
      <c r="J37" s="28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22" sqref="N22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4">
      <c r="A6" s="43" t="s">
        <v>2</v>
      </c>
      <c r="B6" s="43"/>
      <c r="C6" s="43"/>
      <c r="D6" s="43"/>
      <c r="E6" s="44" t="s">
        <v>33</v>
      </c>
      <c r="F6" s="44"/>
      <c r="G6" s="44"/>
      <c r="H6" s="4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4">
        <v>2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40" t="s">
        <v>7</v>
      </c>
      <c r="J8" s="40"/>
      <c r="K8" s="40"/>
      <c r="L8" s="34" t="str">
        <f>'1'!L8</f>
        <v>AGOSTO-DICIEMBRE 2024</v>
      </c>
      <c r="M8" s="34"/>
      <c r="N8" s="34"/>
    </row>
    <row r="10" spans="1:14" x14ac:dyDescent="0.4">
      <c r="A10" s="4" t="s">
        <v>8</v>
      </c>
      <c r="B10" s="34" t="str">
        <f>'1'!B10</f>
        <v>M.C.A. FRANCISCO TOTO MACHUCHO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4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4">
      <c r="A14" s="9" t="str">
        <f>'1'!A14</f>
        <v>CONTABILIDAD GENERAL</v>
      </c>
      <c r="B14" s="9" t="s">
        <v>36</v>
      </c>
      <c r="C14" s="9" t="str">
        <f>'1'!C14</f>
        <v>105 A</v>
      </c>
      <c r="D14" s="9" t="str">
        <f>'1'!D14</f>
        <v>DLA</v>
      </c>
      <c r="E14" s="9">
        <f>'1'!E14</f>
        <v>39</v>
      </c>
      <c r="F14" s="9">
        <v>36</v>
      </c>
      <c r="G14" s="9"/>
      <c r="H14" s="10"/>
      <c r="I14" s="9">
        <f t="shared" ref="I14:I28" si="0">(E14-SUM(F14:G14))-K14</f>
        <v>3</v>
      </c>
      <c r="J14" s="10"/>
      <c r="K14" s="9"/>
      <c r="L14" s="10">
        <f t="shared" ref="L14:L28" si="1">K14/E14</f>
        <v>0</v>
      </c>
      <c r="M14" s="9">
        <v>66</v>
      </c>
      <c r="N14" s="15">
        <v>0.92</v>
      </c>
    </row>
    <row r="15" spans="1:14" s="11" customFormat="1" x14ac:dyDescent="0.4">
      <c r="A15" s="9" t="str">
        <f>'1'!A15</f>
        <v>CONTABILIDAD  GENERAL</v>
      </c>
      <c r="B15" s="9" t="s">
        <v>36</v>
      </c>
      <c r="C15" s="9" t="str">
        <f>'1'!C15</f>
        <v>105 B</v>
      </c>
      <c r="D15" s="9" t="str">
        <f>'1'!D15</f>
        <v>DLA</v>
      </c>
      <c r="E15" s="9">
        <f>'1'!E15</f>
        <v>37</v>
      </c>
      <c r="F15" s="9">
        <v>37</v>
      </c>
      <c r="G15" s="9"/>
      <c r="H15" s="10"/>
      <c r="I15" s="9">
        <f t="shared" si="0"/>
        <v>0</v>
      </c>
      <c r="J15" s="10"/>
      <c r="K15" s="9"/>
      <c r="L15" s="10">
        <f t="shared" si="1"/>
        <v>0</v>
      </c>
      <c r="M15" s="9">
        <v>70</v>
      </c>
      <c r="N15" s="15">
        <v>1</v>
      </c>
    </row>
    <row r="16" spans="1:14" s="11" customFormat="1" x14ac:dyDescent="0.4">
      <c r="A16" s="9" t="str">
        <f>'1'!A16</f>
        <v>CONTABILIDAD GERENCIAL</v>
      </c>
      <c r="B16" s="9" t="s">
        <v>36</v>
      </c>
      <c r="C16" s="9" t="str">
        <f>'1'!C16</f>
        <v>305 C</v>
      </c>
      <c r="D16" s="9" t="str">
        <f>'1'!D16</f>
        <v>DLA</v>
      </c>
      <c r="E16" s="9">
        <f>'1'!E16</f>
        <v>12</v>
      </c>
      <c r="F16" s="9">
        <v>10</v>
      </c>
      <c r="G16" s="9"/>
      <c r="H16" s="10"/>
      <c r="I16" s="9">
        <f t="shared" si="0"/>
        <v>2</v>
      </c>
      <c r="J16" s="10"/>
      <c r="K16" s="9"/>
      <c r="L16" s="10">
        <f t="shared" si="1"/>
        <v>0</v>
      </c>
      <c r="M16" s="9">
        <v>59</v>
      </c>
      <c r="N16" s="15">
        <v>0.83</v>
      </c>
    </row>
    <row r="17" spans="1:14" s="11" customFormat="1" x14ac:dyDescent="0.4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4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83</v>
      </c>
      <c r="G28" s="17"/>
      <c r="H28" s="18"/>
      <c r="I28" s="17">
        <f t="shared" si="0"/>
        <v>5</v>
      </c>
      <c r="J28" s="18"/>
      <c r="K28" s="17"/>
      <c r="L28" s="18">
        <f t="shared" si="1"/>
        <v>0</v>
      </c>
      <c r="M28" s="17">
        <f>AVERAGE(M14:M27)</f>
        <v>65</v>
      </c>
      <c r="N28" s="19">
        <f>AVERAGE(N14:N27)</f>
        <v>0.91666666666666663</v>
      </c>
    </row>
    <row r="30" spans="1:14" ht="120" customHeight="1" x14ac:dyDescent="0.4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4">
      <c r="A32" s="12"/>
    </row>
    <row r="33" spans="1:10" x14ac:dyDescent="0.4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4">
      <c r="B34" s="33"/>
      <c r="C34" s="33"/>
      <c r="D34" s="33"/>
      <c r="G34" s="34"/>
      <c r="H34" s="34"/>
      <c r="I34" s="34"/>
      <c r="J34" s="34"/>
    </row>
    <row r="35" spans="1:10" hidden="1" x14ac:dyDescent="0.4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4"/>
    <row r="37" spans="1:10" ht="45" customHeight="1" x14ac:dyDescent="0.4">
      <c r="B37" s="28" t="str">
        <f>B10</f>
        <v>M.C.A. FRANCISCO TOTO MACHUCHO</v>
      </c>
      <c r="C37" s="28"/>
      <c r="D37" s="28"/>
      <c r="E37" s="13"/>
      <c r="F37" s="13"/>
      <c r="G37" s="28"/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100" workbookViewId="0">
      <selection activeCell="M21" sqref="M21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6.62890625" style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4">
      <c r="A6" s="43" t="s">
        <v>2</v>
      </c>
      <c r="B6" s="43"/>
      <c r="C6" s="43"/>
      <c r="D6" s="43"/>
      <c r="E6" s="44"/>
      <c r="F6" s="44"/>
      <c r="G6" s="44"/>
      <c r="H6" s="4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4">
        <v>3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40" t="s">
        <v>7</v>
      </c>
      <c r="J8" s="40"/>
      <c r="K8" s="40"/>
      <c r="L8" s="34" t="str">
        <f>'1'!L8</f>
        <v>AGOSTO-DICIEMBRE 2024</v>
      </c>
      <c r="M8" s="34"/>
      <c r="N8" s="34"/>
    </row>
    <row r="10" spans="1:14" x14ac:dyDescent="0.4">
      <c r="A10" s="4" t="s">
        <v>8</v>
      </c>
      <c r="B10" s="34" t="str">
        <f>'1'!B10</f>
        <v>M.C.A. FRANCISCO TOTO MACHUCHO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4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4">
      <c r="A14" s="23" t="str">
        <f>'1'!A14</f>
        <v>CONTABILIDAD GENERAL</v>
      </c>
      <c r="B14" s="23" t="s">
        <v>37</v>
      </c>
      <c r="C14" s="23" t="str">
        <f>'1'!C14</f>
        <v>105 A</v>
      </c>
      <c r="D14" s="23" t="str">
        <f>'1'!D14</f>
        <v>DLA</v>
      </c>
      <c r="E14" s="23">
        <f>'1'!E14</f>
        <v>39</v>
      </c>
      <c r="F14" s="23">
        <v>28</v>
      </c>
      <c r="G14" s="23"/>
      <c r="H14" s="24"/>
      <c r="I14" s="23">
        <f t="shared" ref="I14:I28" si="0">(E14-SUM(F14:G14))-K14</f>
        <v>11</v>
      </c>
      <c r="J14" s="24"/>
      <c r="K14" s="23">
        <v>0</v>
      </c>
      <c r="L14" s="24">
        <f t="shared" ref="L14:L28" si="1">K14/E14</f>
        <v>0</v>
      </c>
      <c r="M14" s="23">
        <v>55</v>
      </c>
      <c r="N14" s="25">
        <v>0.72</v>
      </c>
    </row>
    <row r="15" spans="1:14" s="11" customFormat="1" x14ac:dyDescent="0.4">
      <c r="A15" s="23" t="str">
        <f>'1'!A15</f>
        <v>CONTABILIDAD  GENERAL</v>
      </c>
      <c r="B15" s="23" t="s">
        <v>37</v>
      </c>
      <c r="C15" s="23" t="str">
        <f>'1'!C15</f>
        <v>105 B</v>
      </c>
      <c r="D15" s="23" t="str">
        <f>'1'!D15</f>
        <v>DLA</v>
      </c>
      <c r="E15" s="23">
        <f>'1'!E15</f>
        <v>37</v>
      </c>
      <c r="F15" s="23">
        <v>27</v>
      </c>
      <c r="G15" s="23"/>
      <c r="H15" s="24"/>
      <c r="I15" s="23">
        <f t="shared" si="0"/>
        <v>10</v>
      </c>
      <c r="J15" s="24"/>
      <c r="K15" s="23">
        <v>0</v>
      </c>
      <c r="L15" s="24">
        <f t="shared" si="1"/>
        <v>0</v>
      </c>
      <c r="M15" s="23">
        <v>58</v>
      </c>
      <c r="N15" s="25">
        <v>0.73</v>
      </c>
    </row>
    <row r="16" spans="1:14" s="11" customFormat="1" x14ac:dyDescent="0.4">
      <c r="A16" s="23" t="str">
        <f>'1'!A16</f>
        <v>CONTABILIDAD GERENCIAL</v>
      </c>
      <c r="B16" s="23" t="s">
        <v>36</v>
      </c>
      <c r="C16" s="23" t="str">
        <f>'1'!C16</f>
        <v>305 C</v>
      </c>
      <c r="D16" s="23" t="str">
        <f>'1'!D16</f>
        <v>DLA</v>
      </c>
      <c r="E16" s="23">
        <f>'1'!E16</f>
        <v>12</v>
      </c>
      <c r="F16" s="23">
        <v>10</v>
      </c>
      <c r="G16" s="23"/>
      <c r="H16" s="24"/>
      <c r="I16" s="23">
        <f t="shared" si="0"/>
        <v>2</v>
      </c>
      <c r="J16" s="24"/>
      <c r="K16" s="23">
        <v>0</v>
      </c>
      <c r="L16" s="24">
        <f t="shared" si="1"/>
        <v>0</v>
      </c>
      <c r="M16" s="23">
        <v>59</v>
      </c>
      <c r="N16" s="25">
        <v>0.83</v>
      </c>
    </row>
    <row r="17" spans="1:14" s="11" customFormat="1" x14ac:dyDescent="0.4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4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65</v>
      </c>
      <c r="G28" s="17">
        <f>SUM(G14:G27)</f>
        <v>0</v>
      </c>
      <c r="H28" s="18"/>
      <c r="I28" s="17">
        <f t="shared" si="0"/>
        <v>23</v>
      </c>
      <c r="J28" s="18"/>
      <c r="K28" s="17">
        <f>SUM(K14:K27)</f>
        <v>0</v>
      </c>
      <c r="L28" s="18">
        <f t="shared" si="1"/>
        <v>0</v>
      </c>
      <c r="M28" s="17">
        <f>AVERAGE(M14:M27)</f>
        <v>57.333333333333336</v>
      </c>
      <c r="N28" s="19">
        <f>AVERAGE(N14:N27)</f>
        <v>0.7599999999999999</v>
      </c>
    </row>
    <row r="30" spans="1:14" ht="120" customHeight="1" x14ac:dyDescent="0.4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4">
      <c r="A32" s="12"/>
    </row>
    <row r="33" spans="1:10" x14ac:dyDescent="0.4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4">
      <c r="B34" s="33"/>
      <c r="C34" s="33"/>
      <c r="D34" s="33"/>
      <c r="G34" s="34"/>
      <c r="H34" s="34"/>
      <c r="I34" s="34"/>
      <c r="J34" s="34"/>
    </row>
    <row r="35" spans="1:10" hidden="1" x14ac:dyDescent="0.4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4"/>
    <row r="37" spans="1:10" ht="45" customHeight="1" x14ac:dyDescent="0.4">
      <c r="B37" s="28" t="str">
        <f>B10</f>
        <v>M.C.A. FRANCISCO TOTO MACHUCHO</v>
      </c>
      <c r="C37" s="28"/>
      <c r="D37" s="28"/>
      <c r="E37" s="13"/>
      <c r="F37" s="13"/>
      <c r="G37" s="28"/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4" zoomScale="85" zoomScaleNormal="85" zoomScaleSheetLayoutView="100" workbookViewId="0">
      <selection activeCell="N23" sqref="N23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7" style="3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4">
      <c r="A2" s="2"/>
      <c r="B2" s="2"/>
      <c r="C2" s="22"/>
      <c r="E2" s="2"/>
      <c r="F2" s="2"/>
      <c r="G2" s="2"/>
      <c r="H2" s="2"/>
      <c r="I2" s="2"/>
      <c r="J2" s="2"/>
      <c r="K2" s="2"/>
    </row>
    <row r="3" spans="1:14" x14ac:dyDescent="0.4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4">
      <c r="A4" s="2"/>
      <c r="B4" s="2"/>
      <c r="C4" s="2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4">
      <c r="A6" s="43" t="s">
        <v>2</v>
      </c>
      <c r="B6" s="43"/>
      <c r="C6" s="43"/>
      <c r="D6" s="43"/>
      <c r="E6" s="44"/>
      <c r="F6" s="44"/>
      <c r="G6" s="44"/>
      <c r="H6" s="44"/>
      <c r="I6" s="3"/>
      <c r="J6" s="3"/>
      <c r="K6" s="3"/>
      <c r="L6" s="3"/>
      <c r="M6" s="3"/>
      <c r="N6" s="3"/>
    </row>
    <row r="7" spans="1:14" x14ac:dyDescent="0.4">
      <c r="A7" s="2"/>
      <c r="B7" s="2"/>
      <c r="C7" s="2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4">
        <v>4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40" t="s">
        <v>7</v>
      </c>
      <c r="J8" s="40"/>
      <c r="K8" s="40"/>
      <c r="L8" s="34" t="str">
        <f>'1'!L8</f>
        <v>AGOSTO-DICIEMBRE 2024</v>
      </c>
      <c r="M8" s="34"/>
      <c r="N8" s="34"/>
    </row>
    <row r="10" spans="1:14" x14ac:dyDescent="0.4">
      <c r="A10" s="4" t="s">
        <v>8</v>
      </c>
      <c r="B10" s="34" t="str">
        <f>'1'!B10</f>
        <v>M.C.A. FRANCISCO TOTO MACHUCHO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22"/>
      <c r="E11" s="6"/>
      <c r="F11" s="6"/>
      <c r="G11" s="6"/>
      <c r="H11" s="6"/>
      <c r="I11" s="6"/>
      <c r="J11" s="6"/>
      <c r="K11" s="6"/>
    </row>
    <row r="12" spans="1:14" x14ac:dyDescent="0.4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4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4">
      <c r="A14" s="23" t="str">
        <f>'3'!A14</f>
        <v>CONTABILIDAD GENERAL</v>
      </c>
      <c r="B14" s="23" t="s">
        <v>38</v>
      </c>
      <c r="C14" s="23" t="str">
        <f>'3'!C14</f>
        <v>105 A</v>
      </c>
      <c r="D14" s="23" t="str">
        <f>'3'!D14</f>
        <v>DLA</v>
      </c>
      <c r="E14" s="23">
        <f>'3'!E14</f>
        <v>39</v>
      </c>
      <c r="F14" s="23">
        <v>28</v>
      </c>
      <c r="G14" s="23"/>
      <c r="H14" s="24"/>
      <c r="I14" s="23">
        <f t="shared" ref="I14:I28" si="0">(E14-SUM(F14:G14))-K14</f>
        <v>11</v>
      </c>
      <c r="J14" s="24"/>
      <c r="K14" s="23">
        <v>0</v>
      </c>
      <c r="L14" s="24">
        <f t="shared" ref="L14:L28" si="1">K14/E14</f>
        <v>0</v>
      </c>
      <c r="M14" s="23">
        <v>52</v>
      </c>
      <c r="N14" s="25">
        <v>0.72</v>
      </c>
    </row>
    <row r="15" spans="1:14" s="11" customFormat="1" x14ac:dyDescent="0.4">
      <c r="A15" s="23" t="str">
        <f>'3'!A15</f>
        <v>CONTABILIDAD  GENERAL</v>
      </c>
      <c r="B15" s="23" t="s">
        <v>38</v>
      </c>
      <c r="C15" s="23" t="str">
        <f>'3'!C15</f>
        <v>105 B</v>
      </c>
      <c r="D15" s="23" t="str">
        <f>'3'!D15</f>
        <v>DLA</v>
      </c>
      <c r="E15" s="23">
        <f>'3'!E15</f>
        <v>37</v>
      </c>
      <c r="F15" s="23">
        <v>27</v>
      </c>
      <c r="G15" s="23"/>
      <c r="H15" s="24"/>
      <c r="I15" s="23">
        <f t="shared" si="0"/>
        <v>10</v>
      </c>
      <c r="J15" s="24"/>
      <c r="K15" s="23">
        <v>0</v>
      </c>
      <c r="L15" s="24">
        <f t="shared" si="1"/>
        <v>0</v>
      </c>
      <c r="M15" s="23">
        <v>52</v>
      </c>
      <c r="N15" s="25">
        <v>0.73</v>
      </c>
    </row>
    <row r="16" spans="1:14" s="11" customFormat="1" x14ac:dyDescent="0.4">
      <c r="A16" s="23" t="str">
        <f>'3'!A16</f>
        <v>CONTABILIDAD GERENCIAL</v>
      </c>
      <c r="B16" s="23" t="s">
        <v>37</v>
      </c>
      <c r="C16" s="23" t="str">
        <f>'3'!C16</f>
        <v>305 C</v>
      </c>
      <c r="D16" s="23" t="str">
        <f>'3'!D16</f>
        <v>DLA</v>
      </c>
      <c r="E16" s="23">
        <f>'3'!E16</f>
        <v>12</v>
      </c>
      <c r="F16" s="23">
        <v>5</v>
      </c>
      <c r="G16" s="23"/>
      <c r="H16" s="24"/>
      <c r="I16" s="23">
        <f t="shared" si="0"/>
        <v>7</v>
      </c>
      <c r="J16" s="24"/>
      <c r="K16" s="23">
        <v>0</v>
      </c>
      <c r="L16" s="24">
        <f t="shared" si="1"/>
        <v>0</v>
      </c>
      <c r="M16" s="23">
        <v>33</v>
      </c>
      <c r="N16" s="25">
        <v>0.42</v>
      </c>
    </row>
    <row r="17" spans="1:14" s="11" customFormat="1" x14ac:dyDescent="0.4">
      <c r="A17" s="23" t="s">
        <v>42</v>
      </c>
      <c r="B17" s="23" t="s">
        <v>38</v>
      </c>
      <c r="C17" s="23" t="s">
        <v>45</v>
      </c>
      <c r="D17" s="23" t="s">
        <v>31</v>
      </c>
      <c r="E17" s="23">
        <v>12</v>
      </c>
      <c r="F17" s="23">
        <v>9</v>
      </c>
      <c r="G17" s="23"/>
      <c r="H17" s="24"/>
      <c r="I17" s="23">
        <v>3</v>
      </c>
      <c r="J17" s="24"/>
      <c r="K17" s="23">
        <v>0</v>
      </c>
      <c r="L17" s="24">
        <v>0</v>
      </c>
      <c r="M17" s="23">
        <v>58</v>
      </c>
      <c r="N17" s="25">
        <v>0.75</v>
      </c>
    </row>
    <row r="18" spans="1:14" s="11" customFormat="1" x14ac:dyDescent="0.4">
      <c r="A18" s="9"/>
      <c r="B18" s="9"/>
      <c r="C18" s="23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9"/>
      <c r="B19" s="9"/>
      <c r="C19" s="23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23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23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23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23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23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23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23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23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26" t="s">
        <v>25</v>
      </c>
      <c r="D28" s="17" t="s">
        <v>25</v>
      </c>
      <c r="E28" s="17">
        <f>SUM(E14:E27)</f>
        <v>100</v>
      </c>
      <c r="F28" s="17">
        <f>SUM(F14:F27)</f>
        <v>69</v>
      </c>
      <c r="G28" s="17">
        <f>SUM(G14:G27)</f>
        <v>0</v>
      </c>
      <c r="H28" s="18"/>
      <c r="I28" s="17">
        <f t="shared" si="0"/>
        <v>31</v>
      </c>
      <c r="J28" s="18"/>
      <c r="K28" s="17">
        <f>SUM(K14:K27)</f>
        <v>0</v>
      </c>
      <c r="L28" s="18">
        <f t="shared" si="1"/>
        <v>0</v>
      </c>
      <c r="M28" s="17">
        <f>AVERAGE(M14:M27)</f>
        <v>48.75</v>
      </c>
      <c r="N28" s="19">
        <f>AVERAGE(N14:N27)</f>
        <v>0.65500000000000003</v>
      </c>
    </row>
    <row r="30" spans="1:14" ht="120" customHeight="1" x14ac:dyDescent="0.4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4">
      <c r="A32" s="12"/>
    </row>
    <row r="33" spans="1:10" x14ac:dyDescent="0.4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4">
      <c r="B34" s="33"/>
      <c r="C34" s="33"/>
      <c r="D34" s="33"/>
      <c r="G34" s="34"/>
      <c r="H34" s="34"/>
      <c r="I34" s="34"/>
      <c r="J34" s="34"/>
    </row>
    <row r="35" spans="1:10" hidden="1" x14ac:dyDescent="0.4">
      <c r="A35" s="27" t="e">
        <v>#REF!</v>
      </c>
      <c r="B35" s="27"/>
      <c r="C35" s="22"/>
      <c r="E35" s="27"/>
      <c r="F35" s="27"/>
      <c r="G35" s="27"/>
      <c r="H35" s="27"/>
    </row>
    <row r="36" spans="1:10" hidden="1" x14ac:dyDescent="0.4"/>
    <row r="37" spans="1:10" ht="45" customHeight="1" x14ac:dyDescent="0.4">
      <c r="B37" s="28" t="str">
        <f>B10</f>
        <v>M.C.A. FRANCISCO TOTO MACHUCHO</v>
      </c>
      <c r="C37" s="28"/>
      <c r="D37" s="28"/>
      <c r="E37" s="13"/>
      <c r="F37" s="13"/>
      <c r="G37" s="28"/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A30" sqref="A30:N30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4">
      <c r="A6" s="43" t="s">
        <v>2</v>
      </c>
      <c r="B6" s="43"/>
      <c r="C6" s="43"/>
      <c r="D6" s="43"/>
      <c r="E6" s="44"/>
      <c r="F6" s="44"/>
      <c r="G6" s="44"/>
      <c r="H6" s="4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4" t="s">
        <v>29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40" t="s">
        <v>7</v>
      </c>
      <c r="J8" s="40"/>
      <c r="K8" s="40"/>
      <c r="L8" s="34" t="str">
        <f>'1'!L8</f>
        <v>AGOSTO-DICIEMBRE 2024</v>
      </c>
      <c r="M8" s="34"/>
      <c r="N8" s="34"/>
    </row>
    <row r="10" spans="1:14" x14ac:dyDescent="0.4">
      <c r="A10" s="4" t="s">
        <v>8</v>
      </c>
      <c r="B10" s="34" t="str">
        <f>'1'!B10</f>
        <v>M.C.A. FRANCISCO TOTO MACHUCHO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4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4">
      <c r="A14" s="9" t="str">
        <f>'1'!A14</f>
        <v>CONTABILIDAD GENERAL</v>
      </c>
      <c r="B14" s="9"/>
      <c r="C14" s="9" t="str">
        <f>'1'!C14</f>
        <v>105 A</v>
      </c>
      <c r="D14" s="9" t="str">
        <f>'1'!D14</f>
        <v>DLA</v>
      </c>
      <c r="E14" s="9">
        <v>23</v>
      </c>
      <c r="F14" s="9">
        <v>16</v>
      </c>
      <c r="G14" s="9">
        <v>4</v>
      </c>
      <c r="H14" s="10">
        <f t="shared" ref="H14:H17" si="0">F14/E14</f>
        <v>0.69565217391304346</v>
      </c>
      <c r="I14" s="9">
        <f t="shared" ref="I14:I28" si="1">(E14-SUM(F14:G14))-K14</f>
        <v>3</v>
      </c>
      <c r="J14" s="10">
        <f t="shared" ref="J14:J28" si="2">I14/E14</f>
        <v>0.13043478260869565</v>
      </c>
      <c r="K14" s="9">
        <v>0</v>
      </c>
      <c r="L14" s="10">
        <f t="shared" ref="L14:L28" si="3">K14/E14</f>
        <v>0</v>
      </c>
      <c r="M14" s="9">
        <v>66</v>
      </c>
      <c r="N14" s="15">
        <v>0.87</v>
      </c>
    </row>
    <row r="15" spans="1:14" s="11" customFormat="1" x14ac:dyDescent="0.4">
      <c r="A15" s="9" t="str">
        <f>'1'!A15</f>
        <v>CONTABILIDAD  GENERAL</v>
      </c>
      <c r="B15" s="9"/>
      <c r="C15" s="9" t="str">
        <f>'1'!C15</f>
        <v>105 B</v>
      </c>
      <c r="D15" s="9" t="str">
        <f>'1'!D15</f>
        <v>DLA</v>
      </c>
      <c r="E15" s="9">
        <f>'1'!E15</f>
        <v>37</v>
      </c>
      <c r="F15" s="9">
        <v>16</v>
      </c>
      <c r="G15" s="9">
        <v>5</v>
      </c>
      <c r="H15" s="10">
        <f t="shared" si="0"/>
        <v>0.43243243243243246</v>
      </c>
      <c r="I15" s="9">
        <f t="shared" si="1"/>
        <v>16</v>
      </c>
      <c r="J15" s="10">
        <f t="shared" si="2"/>
        <v>0.43243243243243246</v>
      </c>
      <c r="K15" s="9">
        <v>0</v>
      </c>
      <c r="L15" s="10">
        <f t="shared" si="3"/>
        <v>0</v>
      </c>
      <c r="M15" s="9">
        <v>65</v>
      </c>
      <c r="N15" s="15">
        <v>0.88</v>
      </c>
    </row>
    <row r="16" spans="1:14" s="11" customFormat="1" x14ac:dyDescent="0.4">
      <c r="A16" s="9" t="str">
        <f>'1'!A16</f>
        <v>CONTABILIDAD GERENCIAL</v>
      </c>
      <c r="B16" s="9"/>
      <c r="C16" s="9" t="str">
        <f>'1'!C16</f>
        <v>305 C</v>
      </c>
      <c r="D16" s="9" t="str">
        <f>'1'!D16</f>
        <v>DLA</v>
      </c>
      <c r="E16" s="9">
        <v>29</v>
      </c>
      <c r="F16" s="9">
        <v>13</v>
      </c>
      <c r="G16" s="9">
        <v>15</v>
      </c>
      <c r="H16" s="10">
        <f t="shared" si="0"/>
        <v>0.44827586206896552</v>
      </c>
      <c r="I16" s="9">
        <f t="shared" si="1"/>
        <v>1</v>
      </c>
      <c r="J16" s="10">
        <f t="shared" si="2"/>
        <v>3.4482758620689655E-2</v>
      </c>
      <c r="K16" s="9">
        <v>0</v>
      </c>
      <c r="L16" s="10">
        <f t="shared" si="3"/>
        <v>0</v>
      </c>
      <c r="M16" s="9">
        <v>69</v>
      </c>
      <c r="N16" s="15">
        <v>0.97</v>
      </c>
    </row>
    <row r="17" spans="1:14" s="11" customFormat="1" x14ac:dyDescent="0.4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>
        <v>12</v>
      </c>
      <c r="G17" s="9">
        <v>2</v>
      </c>
      <c r="H17" s="10" t="e">
        <f t="shared" si="0"/>
        <v>#DIV/0!</v>
      </c>
      <c r="I17" s="9">
        <f t="shared" si="1"/>
        <v>-14</v>
      </c>
      <c r="J17" s="10" t="e">
        <f t="shared" si="2"/>
        <v>#DIV/0!</v>
      </c>
      <c r="K17" s="9">
        <v>0</v>
      </c>
      <c r="L17" s="10" t="e">
        <f t="shared" si="3"/>
        <v>#DIV/0!</v>
      </c>
      <c r="M17" s="9">
        <v>63</v>
      </c>
      <c r="N17" s="15">
        <v>0.82</v>
      </c>
    </row>
    <row r="18" spans="1:14" s="11" customFormat="1" x14ac:dyDescent="0.4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57</v>
      </c>
      <c r="G28" s="17">
        <f>SUM(G14:G27)</f>
        <v>26</v>
      </c>
      <c r="H28" s="18">
        <f>SUM(F28:G28)/E28</f>
        <v>0.93258426966292129</v>
      </c>
      <c r="I28" s="17">
        <f t="shared" si="1"/>
        <v>6</v>
      </c>
      <c r="J28" s="18">
        <f t="shared" si="2"/>
        <v>6.741573033707865E-2</v>
      </c>
      <c r="K28" s="17">
        <f>SUM(K14:K27)</f>
        <v>0</v>
      </c>
      <c r="L28" s="18">
        <f t="shared" si="3"/>
        <v>0</v>
      </c>
      <c r="M28" s="17">
        <f>AVERAGE(M14:M27)</f>
        <v>65.75</v>
      </c>
      <c r="N28" s="19">
        <f>AVERAGE(N14:N27)</f>
        <v>0.8849999999999999</v>
      </c>
    </row>
    <row r="30" spans="1:14" ht="120" customHeight="1" x14ac:dyDescent="0.4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4">
      <c r="A32" s="12"/>
    </row>
    <row r="33" spans="1:10" x14ac:dyDescent="0.4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4">
      <c r="B34" s="33"/>
      <c r="C34" s="33"/>
      <c r="D34" s="33"/>
      <c r="G34" s="34"/>
      <c r="H34" s="34"/>
      <c r="I34" s="34"/>
      <c r="J34" s="34"/>
    </row>
    <row r="35" spans="1:10" hidden="1" x14ac:dyDescent="0.4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4"/>
    <row r="37" spans="1:10" ht="45" customHeight="1" x14ac:dyDescent="0.4">
      <c r="B37" s="28" t="str">
        <f>B10</f>
        <v>M.C.A. FRANCISCO TOTO MACHUCHO</v>
      </c>
      <c r="C37" s="28"/>
      <c r="D37" s="28"/>
      <c r="E37" s="13"/>
      <c r="F37" s="13"/>
      <c r="G37" s="28"/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Francisco</cp:lastModifiedBy>
  <cp:revision/>
  <dcterms:created xsi:type="dcterms:W3CDTF">2021-11-22T14:45:25Z</dcterms:created>
  <dcterms:modified xsi:type="dcterms:W3CDTF">2024-12-13T01:45:59Z</dcterms:modified>
  <cp:category/>
  <cp:contentStatus/>
</cp:coreProperties>
</file>