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S2\Reporte\Parcial\R4\"/>
    </mc:Choice>
  </mc:AlternateContent>
  <xr:revisionPtr revIDLastSave="0" documentId="13_ncr:1_{4007A993-C4CD-4810-82E8-656BB12140DD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9" i="4" l="1"/>
  <c r="C19" i="4"/>
  <c r="A19" i="4"/>
  <c r="D18" i="4"/>
  <c r="D17" i="4"/>
  <c r="C18" i="4"/>
  <c r="C17" i="4"/>
  <c r="A18" i="4"/>
  <c r="A17" i="4"/>
  <c r="D16" i="4"/>
  <c r="C16" i="4"/>
  <c r="A16" i="4"/>
  <c r="G37" i="5"/>
  <c r="A35" i="5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I24" i="5" s="1"/>
  <c r="D24" i="5"/>
  <c r="C24" i="5"/>
  <c r="A24" i="5"/>
  <c r="E23" i="5"/>
  <c r="I23" i="5" s="1"/>
  <c r="D23" i="5"/>
  <c r="C23" i="5"/>
  <c r="A23" i="5"/>
  <c r="E22" i="5"/>
  <c r="I22" i="5" s="1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E19" i="5"/>
  <c r="I19" i="5" s="1"/>
  <c r="D19" i="5"/>
  <c r="C19" i="5"/>
  <c r="A19" i="5"/>
  <c r="I18" i="5"/>
  <c r="E18" i="5"/>
  <c r="D18" i="5"/>
  <c r="C18" i="5"/>
  <c r="A18" i="5"/>
  <c r="L17" i="5"/>
  <c r="E17" i="5"/>
  <c r="I17" i="5" s="1"/>
  <c r="J17" i="5" s="1"/>
  <c r="D17" i="5"/>
  <c r="C17" i="5"/>
  <c r="A17" i="5"/>
  <c r="H16" i="5"/>
  <c r="E16" i="5"/>
  <c r="L16" i="5" s="1"/>
  <c r="D16" i="5"/>
  <c r="C16" i="5"/>
  <c r="A16" i="5"/>
  <c r="L15" i="5"/>
  <c r="E15" i="5"/>
  <c r="I15" i="5" s="1"/>
  <c r="J15" i="5" s="1"/>
  <c r="D15" i="5"/>
  <c r="C15" i="5"/>
  <c r="A15" i="5"/>
  <c r="H14" i="5"/>
  <c r="E14" i="5"/>
  <c r="L14" i="5" s="1"/>
  <c r="D14" i="5"/>
  <c r="C14" i="5"/>
  <c r="A14" i="5"/>
  <c r="B10" i="5"/>
  <c r="B37" i="5" s="1"/>
  <c r="L8" i="5"/>
  <c r="H8" i="5"/>
  <c r="E8" i="5"/>
  <c r="E6" i="5"/>
  <c r="G37" i="4"/>
  <c r="A35" i="4"/>
  <c r="N28" i="4"/>
  <c r="M28" i="4"/>
  <c r="K28" i="4"/>
  <c r="G28" i="4"/>
  <c r="F28" i="4"/>
  <c r="I19" i="4"/>
  <c r="L19" i="4"/>
  <c r="L18" i="4"/>
  <c r="I17" i="4"/>
  <c r="L17" i="4"/>
  <c r="I15" i="4"/>
  <c r="L15" i="4"/>
  <c r="D15" i="4"/>
  <c r="C15" i="4"/>
  <c r="A15" i="4"/>
  <c r="E14" i="4"/>
  <c r="D14" i="4"/>
  <c r="C14" i="4"/>
  <c r="A14" i="4"/>
  <c r="B10" i="4"/>
  <c r="B37" i="4" s="1"/>
  <c r="L8" i="4"/>
  <c r="H8" i="4"/>
  <c r="E8" i="4"/>
  <c r="E6" i="4"/>
  <c r="G37" i="3"/>
  <c r="A35" i="3"/>
  <c r="N28" i="3"/>
  <c r="M28" i="3"/>
  <c r="K28" i="3"/>
  <c r="G28" i="3"/>
  <c r="F28" i="3"/>
  <c r="L19" i="3"/>
  <c r="I19" i="3"/>
  <c r="D19" i="3"/>
  <c r="C19" i="3"/>
  <c r="A19" i="3"/>
  <c r="L18" i="3"/>
  <c r="I18" i="3"/>
  <c r="D18" i="3"/>
  <c r="C18" i="3"/>
  <c r="A18" i="3"/>
  <c r="L17" i="3"/>
  <c r="I17" i="3"/>
  <c r="D17" i="3"/>
  <c r="C17" i="3"/>
  <c r="A17" i="3"/>
  <c r="L16" i="3"/>
  <c r="I16" i="3"/>
  <c r="D16" i="3"/>
  <c r="C16" i="3"/>
  <c r="A16" i="3"/>
  <c r="L15" i="3"/>
  <c r="I15" i="3"/>
  <c r="D15" i="3"/>
  <c r="C15" i="3"/>
  <c r="A15" i="3"/>
  <c r="L14" i="3"/>
  <c r="I14" i="3"/>
  <c r="E14" i="3"/>
  <c r="E28" i="3" s="1"/>
  <c r="D14" i="3"/>
  <c r="C14" i="3"/>
  <c r="A14" i="3"/>
  <c r="B10" i="3"/>
  <c r="B37" i="3" s="1"/>
  <c r="L8" i="3"/>
  <c r="H8" i="3"/>
  <c r="E8" i="3"/>
  <c r="E6" i="3"/>
  <c r="G37" i="2"/>
  <c r="A35" i="2"/>
  <c r="N28" i="2"/>
  <c r="M28" i="2"/>
  <c r="K28" i="2"/>
  <c r="L28" i="2" s="1"/>
  <c r="G28" i="2"/>
  <c r="F28" i="2"/>
  <c r="E28" i="2"/>
  <c r="H28" i="2" s="1"/>
  <c r="L17" i="2"/>
  <c r="E17" i="2"/>
  <c r="D17" i="2"/>
  <c r="C17" i="2"/>
  <c r="A17" i="2"/>
  <c r="E16" i="2"/>
  <c r="L16" i="2" s="1"/>
  <c r="D16" i="2"/>
  <c r="C16" i="2"/>
  <c r="A16" i="2"/>
  <c r="L15" i="2"/>
  <c r="I15" i="2"/>
  <c r="E15" i="2"/>
  <c r="D15" i="2"/>
  <c r="C15" i="2"/>
  <c r="A15" i="2"/>
  <c r="L14" i="2"/>
  <c r="E14" i="2"/>
  <c r="I14" i="2" s="1"/>
  <c r="D14" i="2"/>
  <c r="C14" i="2"/>
  <c r="A14" i="2"/>
  <c r="B10" i="2"/>
  <c r="B37" i="2" s="1"/>
  <c r="L8" i="2"/>
  <c r="H8" i="2"/>
  <c r="E8" i="2"/>
  <c r="E6" i="2"/>
  <c r="B37" i="1"/>
  <c r="A35" i="1"/>
  <c r="N28" i="1"/>
  <c r="M28" i="1"/>
  <c r="K28" i="1"/>
  <c r="L28" i="1" s="1"/>
  <c r="G28" i="1"/>
  <c r="F28" i="1"/>
  <c r="E28" i="1"/>
  <c r="I28" i="1" s="1"/>
  <c r="L17" i="1"/>
  <c r="I17" i="1"/>
  <c r="L16" i="1"/>
  <c r="I16" i="1"/>
  <c r="L15" i="1"/>
  <c r="I15" i="1"/>
  <c r="L14" i="1"/>
  <c r="I14" i="1"/>
  <c r="E28" i="4" l="1"/>
  <c r="L28" i="4" s="1"/>
  <c r="I28" i="3"/>
  <c r="J28" i="3" s="1"/>
  <c r="H28" i="3"/>
  <c r="L28" i="3"/>
  <c r="I28" i="2"/>
  <c r="J28" i="2" s="1"/>
  <c r="E28" i="5"/>
  <c r="I14" i="4"/>
  <c r="I16" i="4"/>
  <c r="I18" i="4"/>
  <c r="L14" i="4"/>
  <c r="L16" i="4"/>
  <c r="I14" i="5"/>
  <c r="J14" i="5" s="1"/>
  <c r="I16" i="5"/>
  <c r="J16" i="5" s="1"/>
  <c r="H15" i="5"/>
  <c r="H17" i="5"/>
  <c r="H28" i="4" l="1"/>
  <c r="I28" i="4"/>
  <c r="J28" i="4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<sst xmlns="http://schemas.openxmlformats.org/spreadsheetml/2006/main" count="197" uniqueCount="49">
  <si>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</si>
  <si>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</si>
  <si>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</si>
  <si>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</si>
  <si>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</si>
  <si>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</si>
  <si>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</si>
  <si>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</si>
  <si>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</si>
  <si>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</si>
  <si>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Agosto – Diciembre 2024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</si>
  <si>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</si>
  <si>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</si>
  <si>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</si>
  <si>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</si>
  <si>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</si>
  <si>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</si>
  <si>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</si>
  <si>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</si>
  <si>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</si>
  <si>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</si>
  <si>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</si>
  <si>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</si>
  <si>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</si>
  <si>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</si>
  <si>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</si>
  <si>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</si>
  <si>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</si>
  <si>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Desarrollo de aplicaciones moviles</t>
  </si>
  <si>
    <t>S/E</t>
  </si>
  <si>
    <t>710-A</t>
  </si>
  <si>
    <t>IINF</t>
  </si>
  <si>
    <t>Desarrollo de aplicaciones web</t>
  </si>
  <si>
    <t>Matemáticas discretas</t>
  </si>
  <si>
    <t>110-A</t>
  </si>
  <si>
    <t>Fundamentos de programación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</si>
  <si>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</si>
  <si>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</si>
  <si>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</si>
  <si>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</si>
  <si>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</si>
  <si>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</si>
  <si>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</si>
  <si>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</si>
  <si>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IV</t>
  </si>
  <si>
    <t>Final</t>
  </si>
  <si>
    <t>T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</si>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</sst>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7" zoomScale="110" zoomScaleNormal="110" workbookViewId="0">
      <selection activeCell="E16" sqref="E16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 t="s">
        <v>6</v>
      </c>
      <c r="C8" s="10"/>
      <c r="D8" s="20" t="s">
        <v>7</v>
      </c>
      <c r="E8" s="21">
        <v>4</v>
      </c>
      <c r="G8" s="18" t="s">
        <v>8</v>
      </c>
      <c r="H8" s="21">
        <v>4</v>
      </c>
      <c r="I8" s="9" t="s">
        <v>9</v>
      </c>
      <c r="J8" s="9"/>
      <c r="K8" s="9"/>
      <c r="L8" s="8" t="s">
        <v>10</v>
      </c>
      <c r="M8" s="8"/>
      <c r="N8" s="8"/>
    </row>
    <row r="10" spans="1:14" x14ac:dyDescent="0.35">
      <c r="A10" s="18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7" t="s">
        <v>13</v>
      </c>
      <c r="B12" s="6" t="s">
        <v>14</v>
      </c>
      <c r="C12" s="6" t="s">
        <v>15</v>
      </c>
      <c r="D12" s="5" t="s">
        <v>16</v>
      </c>
      <c r="E12" s="5" t="s">
        <v>17</v>
      </c>
      <c r="F12" s="5" t="s">
        <v>18</v>
      </c>
      <c r="G12" s="5"/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4" t="s">
        <v>25</v>
      </c>
    </row>
    <row r="13" spans="1:14" x14ac:dyDescent="0.35">
      <c r="A13" s="7"/>
      <c r="B13" s="6"/>
      <c r="C13" s="6"/>
      <c r="D13" s="5"/>
      <c r="E13" s="5"/>
      <c r="F13" s="23" t="s">
        <v>26</v>
      </c>
      <c r="G13" s="23" t="s">
        <v>27</v>
      </c>
      <c r="H13" s="5"/>
      <c r="I13" s="5"/>
      <c r="J13" s="5"/>
      <c r="K13" s="5"/>
      <c r="L13" s="5"/>
      <c r="M13" s="5"/>
      <c r="N13" s="4"/>
    </row>
    <row r="14" spans="1:14" s="28" customFormat="1" ht="25" x14ac:dyDescent="0.25">
      <c r="A14" s="24" t="s">
        <v>28</v>
      </c>
      <c r="B14" s="25" t="s">
        <v>29</v>
      </c>
      <c r="C14" s="25" t="s">
        <v>30</v>
      </c>
      <c r="D14" s="25" t="s">
        <v>31</v>
      </c>
      <c r="E14" s="25">
        <v>27</v>
      </c>
      <c r="F14" s="25">
        <v>0</v>
      </c>
      <c r="G14" s="25"/>
      <c r="H14" s="26"/>
      <c r="I14" s="25">
        <f>(E14-SUM(F14:G14))-K14</f>
        <v>27</v>
      </c>
      <c r="J14" s="26"/>
      <c r="K14" s="25">
        <v>0</v>
      </c>
      <c r="L14" s="26">
        <f>K14/E14</f>
        <v>0</v>
      </c>
      <c r="M14" s="25"/>
      <c r="N14" s="27"/>
    </row>
    <row r="15" spans="1:14" s="28" customFormat="1" ht="25" x14ac:dyDescent="0.25">
      <c r="A15" s="24" t="s">
        <v>32</v>
      </c>
      <c r="B15" s="25" t="s">
        <v>25</v>
      </c>
      <c r="C15" s="25" t="s">
        <v>30</v>
      </c>
      <c r="D15" s="25" t="s">
        <v>31</v>
      </c>
      <c r="E15" s="25">
        <v>24</v>
      </c>
      <c r="F15" s="25">
        <v>20</v>
      </c>
      <c r="G15" s="25"/>
      <c r="H15" s="26"/>
      <c r="I15" s="25">
        <f>(E15-SUM(F15:G15))-K15</f>
        <v>4</v>
      </c>
      <c r="J15" s="26"/>
      <c r="K15" s="25">
        <v>0</v>
      </c>
      <c r="L15" s="26">
        <f>K15/E15</f>
        <v>0</v>
      </c>
      <c r="M15" s="25">
        <v>76</v>
      </c>
      <c r="N15" s="27">
        <v>0.83</v>
      </c>
    </row>
    <row r="16" spans="1:14" s="28" customFormat="1" ht="25" x14ac:dyDescent="0.25">
      <c r="A16" s="24" t="s">
        <v>33</v>
      </c>
      <c r="B16" s="25" t="s">
        <v>25</v>
      </c>
      <c r="C16" s="25" t="s">
        <v>34</v>
      </c>
      <c r="D16" s="25" t="s">
        <v>31</v>
      </c>
      <c r="E16" s="25">
        <v>34</v>
      </c>
      <c r="F16" s="25">
        <v>28</v>
      </c>
      <c r="G16" s="25"/>
      <c r="H16" s="26"/>
      <c r="I16" s="25">
        <f>(E16-SUM(F16:G16))-K16</f>
        <v>6</v>
      </c>
      <c r="J16" s="26"/>
      <c r="K16" s="25">
        <v>0</v>
      </c>
      <c r="L16" s="26">
        <f>K16/E16</f>
        <v>0</v>
      </c>
      <c r="M16" s="25">
        <v>70</v>
      </c>
      <c r="N16" s="27">
        <v>0.82</v>
      </c>
    </row>
    <row r="17" spans="1:14" s="28" customFormat="1" ht="25" x14ac:dyDescent="0.25">
      <c r="A17" s="24" t="s">
        <v>35</v>
      </c>
      <c r="B17" s="25" t="s">
        <v>25</v>
      </c>
      <c r="C17" s="25" t="s">
        <v>34</v>
      </c>
      <c r="D17" s="25" t="s">
        <v>31</v>
      </c>
      <c r="E17" s="25">
        <v>34</v>
      </c>
      <c r="F17" s="25">
        <v>25</v>
      </c>
      <c r="G17" s="25"/>
      <c r="H17" s="26"/>
      <c r="I17" s="25">
        <f>(E17-SUM(F17:G17))-K17</f>
        <v>9</v>
      </c>
      <c r="J17" s="26"/>
      <c r="K17" s="25">
        <v>0</v>
      </c>
      <c r="L17" s="26">
        <f>K17/E17</f>
        <v>0</v>
      </c>
      <c r="M17" s="25">
        <v>69</v>
      </c>
      <c r="N17" s="27">
        <v>0.74</v>
      </c>
    </row>
    <row r="18" spans="1:14" s="28" customFormat="1" ht="12.5" x14ac:dyDescent="0.25">
      <c r="A18" s="24"/>
      <c r="B18" s="25"/>
      <c r="C18" s="25"/>
      <c r="D18" s="25"/>
      <c r="E18" s="25"/>
      <c r="F18" s="25"/>
      <c r="G18" s="25"/>
      <c r="H18" s="26"/>
      <c r="I18" s="25"/>
      <c r="J18" s="26"/>
      <c r="K18" s="25"/>
      <c r="L18" s="26"/>
      <c r="M18" s="25"/>
      <c r="N18" s="27"/>
    </row>
    <row r="19" spans="1:14" s="28" customFormat="1" ht="12.5" x14ac:dyDescent="0.25">
      <c r="A19" s="24"/>
      <c r="B19" s="25"/>
      <c r="C19" s="25"/>
      <c r="D19" s="25"/>
      <c r="E19" s="25"/>
      <c r="F19" s="25"/>
      <c r="G19" s="25"/>
      <c r="H19" s="26"/>
      <c r="I19" s="25"/>
      <c r="J19" s="26"/>
      <c r="K19" s="25"/>
      <c r="L19" s="26"/>
      <c r="N19" s="27"/>
    </row>
    <row r="20" spans="1:14" s="28" customFormat="1" ht="12.5" x14ac:dyDescent="0.25">
      <c r="A20" s="24"/>
      <c r="B20" s="25"/>
      <c r="C20" s="25"/>
      <c r="D20" s="25"/>
      <c r="E20" s="25"/>
      <c r="F20" s="25"/>
      <c r="G20" s="25"/>
      <c r="H20" s="26"/>
      <c r="I20" s="25"/>
      <c r="J20" s="26"/>
      <c r="K20" s="25"/>
      <c r="L20" s="26"/>
      <c r="M20" s="25"/>
      <c r="N20" s="27"/>
    </row>
    <row r="21" spans="1:14" s="28" customFormat="1" ht="12.5" x14ac:dyDescent="0.25">
      <c r="A21" s="24"/>
      <c r="B21" s="25"/>
      <c r="C21" s="25"/>
      <c r="D21" s="25"/>
      <c r="E21" s="25"/>
      <c r="F21" s="25"/>
      <c r="G21" s="25"/>
      <c r="H21" s="26"/>
      <c r="I21" s="25"/>
      <c r="J21" s="26"/>
      <c r="K21" s="25"/>
      <c r="L21" s="26"/>
      <c r="M21" s="25"/>
      <c r="N21" s="27"/>
    </row>
    <row r="22" spans="1:14" s="28" customFormat="1" ht="12.5" x14ac:dyDescent="0.25">
      <c r="A22" s="24"/>
      <c r="B22" s="25"/>
      <c r="C22" s="25"/>
      <c r="D22" s="25"/>
      <c r="E22" s="25"/>
      <c r="F22" s="25"/>
      <c r="G22" s="25"/>
      <c r="H22" s="26"/>
      <c r="I22" s="25"/>
      <c r="J22" s="26"/>
      <c r="K22" s="25"/>
      <c r="L22" s="26"/>
      <c r="M22" s="25"/>
      <c r="N22" s="27"/>
    </row>
    <row r="23" spans="1:14" s="28" customFormat="1" ht="12.5" x14ac:dyDescent="0.25">
      <c r="A23" s="24"/>
      <c r="B23" s="25"/>
      <c r="C23" s="25"/>
      <c r="D23" s="25"/>
      <c r="E23" s="25"/>
      <c r="F23" s="25"/>
      <c r="G23" s="25"/>
      <c r="H23" s="26"/>
      <c r="I23" s="25"/>
      <c r="J23" s="26"/>
      <c r="K23" s="25"/>
      <c r="L23" s="26"/>
      <c r="M23" s="25"/>
      <c r="N23" s="27"/>
    </row>
    <row r="24" spans="1:14" s="28" customFormat="1" ht="12.5" x14ac:dyDescent="0.25">
      <c r="A24" s="24"/>
      <c r="B24" s="25"/>
      <c r="C24" s="25"/>
      <c r="D24" s="25"/>
      <c r="E24" s="25"/>
      <c r="F24" s="25"/>
      <c r="G24" s="25"/>
      <c r="H24" s="26"/>
      <c r="I24" s="25"/>
      <c r="J24" s="26"/>
      <c r="K24" s="25"/>
      <c r="L24" s="26"/>
      <c r="M24" s="25"/>
      <c r="N24" s="27"/>
    </row>
    <row r="25" spans="1:14" s="28" customFormat="1" ht="12.5" x14ac:dyDescent="0.25">
      <c r="A25" s="24"/>
      <c r="B25" s="25"/>
      <c r="C25" s="25"/>
      <c r="D25" s="25"/>
      <c r="E25" s="25"/>
      <c r="F25" s="25"/>
      <c r="G25" s="25"/>
      <c r="H25" s="26"/>
      <c r="I25" s="25"/>
      <c r="J25" s="26"/>
      <c r="K25" s="25"/>
      <c r="L25" s="26"/>
      <c r="M25" s="25"/>
      <c r="N25" s="27"/>
    </row>
    <row r="26" spans="1:14" s="28" customFormat="1" ht="12.5" x14ac:dyDescent="0.25">
      <c r="A26" s="24"/>
      <c r="B26" s="25"/>
      <c r="C26" s="25"/>
      <c r="D26" s="25"/>
      <c r="E26" s="25"/>
      <c r="F26" s="25"/>
      <c r="G26" s="25"/>
      <c r="H26" s="26"/>
      <c r="I26" s="25"/>
      <c r="J26" s="26"/>
      <c r="K26" s="25"/>
      <c r="L26" s="26"/>
      <c r="M26" s="25"/>
      <c r="N26" s="27"/>
    </row>
    <row r="27" spans="1:14" s="28" customFormat="1" ht="16.5" customHeight="1" x14ac:dyDescent="0.25">
      <c r="A27" s="24"/>
      <c r="B27" s="25"/>
      <c r="C27" s="25"/>
      <c r="D27" s="25"/>
      <c r="E27" s="25"/>
      <c r="F27" s="25"/>
      <c r="G27" s="25"/>
      <c r="H27" s="26"/>
      <c r="I27" s="25"/>
      <c r="J27" s="26"/>
      <c r="K27" s="25"/>
      <c r="L27" s="26"/>
      <c r="M27" s="25"/>
      <c r="N27" s="27"/>
    </row>
    <row r="28" spans="1:14" x14ac:dyDescent="0.35">
      <c r="A28" s="29" t="s">
        <v>36</v>
      </c>
      <c r="B28" s="30" t="s">
        <v>37</v>
      </c>
      <c r="C28" s="30" t="s">
        <v>37</v>
      </c>
      <c r="D28" s="30" t="s">
        <v>37</v>
      </c>
      <c r="E28" s="30">
        <f>SUM(E14:E27)</f>
        <v>119</v>
      </c>
      <c r="F28" s="30">
        <f>SUM(F14:F27)</f>
        <v>73</v>
      </c>
      <c r="G28" s="30">
        <f>SUM(G14:G27)</f>
        <v>0</v>
      </c>
      <c r="H28" s="31"/>
      <c r="I28" s="30">
        <f>(E28-SUM(F28:G28))-K28</f>
        <v>46</v>
      </c>
      <c r="J28" s="31"/>
      <c r="K28" s="30">
        <f>SUM(K14:K27)</f>
        <v>0</v>
      </c>
      <c r="L28" s="31">
        <f>K28/E28</f>
        <v>0</v>
      </c>
      <c r="M28" s="30">
        <f>AVERAGE(M14:M27)</f>
        <v>71.666666666666671</v>
      </c>
      <c r="N28" s="32">
        <f>AVERAGE(N14:N27)</f>
        <v>0.79666666666666652</v>
      </c>
    </row>
    <row r="30" spans="1:14" ht="120" customHeight="1" x14ac:dyDescent="0.35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x14ac:dyDescent="0.35">
      <c r="A32" s="33"/>
    </row>
    <row r="33" spans="1:10" ht="12.75" customHeight="1" x14ac:dyDescent="0.35">
      <c r="B33" s="2" t="s">
        <v>39</v>
      </c>
      <c r="C33" s="2"/>
      <c r="D33" s="2"/>
      <c r="G33" s="13" t="s">
        <v>40</v>
      </c>
      <c r="H33" s="13"/>
      <c r="I33" s="13"/>
      <c r="J33" s="13"/>
    </row>
    <row r="34" spans="1:10" ht="62.25" customHeight="1" x14ac:dyDescent="0.35">
      <c r="B34" s="1"/>
      <c r="C34" s="1"/>
      <c r="D34" s="1"/>
      <c r="G34" s="10"/>
      <c r="H34" s="10"/>
      <c r="I34" s="10"/>
      <c r="J34" s="10"/>
    </row>
    <row r="35" spans="1:10" hidden="1" x14ac:dyDescent="0.35">
      <c r="A35" s="36" t="e">
        <f>#REF!</f>
        <v>#REF!</v>
      </c>
      <c r="B35" s="36"/>
      <c r="C35" s="22"/>
      <c r="E35" s="36"/>
      <c r="F35" s="36"/>
      <c r="G35" s="36"/>
      <c r="H35" s="36"/>
    </row>
    <row r="36" spans="1:10" hidden="1" x14ac:dyDescent="0.35"/>
    <row r="37" spans="1:10" ht="45" customHeight="1" x14ac:dyDescent="0.35">
      <c r="B37" s="37" t="str">
        <f>B10</f>
        <v>ROGELIO ENRIQUE TELONA TORRES</v>
      </c>
      <c r="C37" s="37"/>
      <c r="D37" s="37"/>
      <c r="E37" s="34"/>
      <c r="F37" s="34"/>
      <c r="G37" s="37" t="s">
        <v>41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J14" sqref="J14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tr">
        <f>'1'!E6</f>
        <v>INFORMÁTICA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>
        <v>2</v>
      </c>
      <c r="C8" s="10"/>
      <c r="D8" s="20" t="s">
        <v>7</v>
      </c>
      <c r="E8" s="19">
        <f>'1'!E8</f>
        <v>4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Agosto – Diciembre 2024</v>
      </c>
      <c r="M8" s="10"/>
      <c r="N8" s="10"/>
    </row>
    <row r="10" spans="1:14" x14ac:dyDescent="0.35">
      <c r="A10" s="18" t="s">
        <v>11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7" t="s">
        <v>13</v>
      </c>
      <c r="B12" s="6" t="s">
        <v>14</v>
      </c>
      <c r="C12" s="6" t="s">
        <v>15</v>
      </c>
      <c r="D12" s="5" t="s">
        <v>16</v>
      </c>
      <c r="E12" s="5" t="s">
        <v>17</v>
      </c>
      <c r="F12" s="5" t="s">
        <v>18</v>
      </c>
      <c r="G12" s="5"/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4" t="s">
        <v>25</v>
      </c>
    </row>
    <row r="13" spans="1:14" x14ac:dyDescent="0.35">
      <c r="A13" s="7"/>
      <c r="B13" s="6"/>
      <c r="C13" s="6"/>
      <c r="D13" s="5"/>
      <c r="E13" s="5"/>
      <c r="F13" s="23" t="s">
        <v>26</v>
      </c>
      <c r="G13" s="23" t="s">
        <v>27</v>
      </c>
      <c r="H13" s="5"/>
      <c r="I13" s="5"/>
      <c r="J13" s="5"/>
      <c r="K13" s="5"/>
      <c r="L13" s="5"/>
      <c r="M13" s="5"/>
      <c r="N13" s="4"/>
    </row>
    <row r="14" spans="1:14" s="28" customFormat="1" ht="25" x14ac:dyDescent="0.25">
      <c r="A14" s="25" t="str">
        <f>'1'!A14</f>
        <v>Desarrollo de aplicaciones moviles</v>
      </c>
      <c r="B14" s="25" t="s">
        <v>25</v>
      </c>
      <c r="C14" s="25" t="str">
        <f>'1'!C14</f>
        <v>710-A</v>
      </c>
      <c r="D14" s="25" t="str">
        <f>'1'!D14</f>
        <v>IINF</v>
      </c>
      <c r="E14" s="25">
        <f>'1'!E14</f>
        <v>27</v>
      </c>
      <c r="F14" s="25">
        <v>24</v>
      </c>
      <c r="G14" s="25"/>
      <c r="H14" s="26"/>
      <c r="I14" s="25">
        <f>(E14-SUM(F14:G14))-K14</f>
        <v>3</v>
      </c>
      <c r="J14" s="26"/>
      <c r="K14" s="25"/>
      <c r="L14" s="26">
        <f>K14/E14</f>
        <v>0</v>
      </c>
      <c r="M14" s="25">
        <v>85</v>
      </c>
      <c r="N14" s="27">
        <v>0.89</v>
      </c>
    </row>
    <row r="15" spans="1:14" s="28" customFormat="1" ht="25" x14ac:dyDescent="0.25">
      <c r="A15" s="25" t="str">
        <f>'1'!A15</f>
        <v>Desarrollo de aplicaciones web</v>
      </c>
      <c r="B15" s="25" t="s">
        <v>29</v>
      </c>
      <c r="C15" s="25" t="str">
        <f>'1'!C15</f>
        <v>710-A</v>
      </c>
      <c r="D15" s="25" t="str">
        <f>'1'!D15</f>
        <v>IINF</v>
      </c>
      <c r="E15" s="25">
        <f>'1'!E15</f>
        <v>24</v>
      </c>
      <c r="F15" s="25">
        <v>0</v>
      </c>
      <c r="G15" s="25"/>
      <c r="H15" s="26"/>
      <c r="I15" s="25">
        <f>(E15-SUM(F15:G15))-K15</f>
        <v>24</v>
      </c>
      <c r="J15" s="26"/>
      <c r="K15" s="25"/>
      <c r="L15" s="26">
        <f>K15/E15</f>
        <v>0</v>
      </c>
      <c r="M15" s="25"/>
      <c r="N15" s="27"/>
    </row>
    <row r="16" spans="1:14" s="28" customFormat="1" ht="25" x14ac:dyDescent="0.25">
      <c r="A16" s="25" t="str">
        <f>'1'!A16</f>
        <v>Matemáticas discretas</v>
      </c>
      <c r="B16" s="25" t="s">
        <v>42</v>
      </c>
      <c r="C16" s="25" t="str">
        <f>'1'!C16</f>
        <v>110-A</v>
      </c>
      <c r="D16" s="25" t="str">
        <f>'1'!D16</f>
        <v>IINF</v>
      </c>
      <c r="E16" s="25">
        <f>'1'!E16</f>
        <v>34</v>
      </c>
      <c r="F16" s="25">
        <v>28</v>
      </c>
      <c r="G16" s="25"/>
      <c r="H16" s="26"/>
      <c r="I16" s="25">
        <v>35</v>
      </c>
      <c r="J16" s="26"/>
      <c r="K16" s="25"/>
      <c r="L16" s="26">
        <f>K16/E16</f>
        <v>0</v>
      </c>
      <c r="M16" s="25">
        <v>68</v>
      </c>
      <c r="N16" s="27">
        <v>0.8</v>
      </c>
    </row>
    <row r="17" spans="1:14" s="28" customFormat="1" ht="25" x14ac:dyDescent="0.25">
      <c r="A17" s="25" t="str">
        <f>'1'!A17</f>
        <v>Fundamentos de programación</v>
      </c>
      <c r="B17" s="25" t="s">
        <v>29</v>
      </c>
      <c r="C17" s="25" t="str">
        <f>'1'!C17</f>
        <v>110-A</v>
      </c>
      <c r="D17" s="25" t="str">
        <f>'1'!D17</f>
        <v>IINF</v>
      </c>
      <c r="E17" s="25">
        <f>'1'!E17</f>
        <v>34</v>
      </c>
      <c r="F17" s="25">
        <v>0</v>
      </c>
      <c r="G17" s="25"/>
      <c r="H17" s="26"/>
      <c r="I17" s="25">
        <v>35</v>
      </c>
      <c r="J17" s="26"/>
      <c r="K17" s="25"/>
      <c r="L17" s="26">
        <f>K17/E17</f>
        <v>0</v>
      </c>
      <c r="M17" s="25"/>
      <c r="N17" s="27"/>
    </row>
    <row r="18" spans="1:14" s="28" customFormat="1" ht="12.5" x14ac:dyDescent="0.25">
      <c r="A18" s="25"/>
      <c r="B18" s="25"/>
      <c r="C18" s="25"/>
      <c r="D18" s="25"/>
      <c r="E18" s="25"/>
      <c r="F18" s="25"/>
      <c r="G18" s="25"/>
      <c r="H18" s="26"/>
      <c r="I18" s="25"/>
      <c r="J18" s="26"/>
      <c r="K18" s="25"/>
      <c r="L18" s="26"/>
      <c r="M18" s="25"/>
      <c r="N18" s="27"/>
    </row>
    <row r="19" spans="1:14" s="28" customFormat="1" ht="12.5" x14ac:dyDescent="0.25">
      <c r="A19" s="25"/>
      <c r="B19" s="25"/>
      <c r="C19" s="25"/>
      <c r="D19" s="25"/>
      <c r="E19" s="25"/>
      <c r="F19" s="25"/>
      <c r="G19" s="25"/>
      <c r="H19" s="26"/>
      <c r="I19" s="25"/>
      <c r="J19" s="26"/>
      <c r="K19" s="25"/>
      <c r="L19" s="26"/>
      <c r="M19" s="25"/>
      <c r="N19" s="27"/>
    </row>
    <row r="20" spans="1:14" s="28" customFormat="1" ht="12.5" x14ac:dyDescent="0.25">
      <c r="A20" s="25"/>
      <c r="B20" s="25"/>
      <c r="C20" s="25"/>
      <c r="D20" s="25"/>
      <c r="E20" s="25"/>
      <c r="F20" s="25"/>
      <c r="G20" s="25"/>
      <c r="H20" s="26"/>
      <c r="I20" s="25"/>
      <c r="J20" s="26"/>
      <c r="K20" s="25"/>
      <c r="L20" s="26"/>
      <c r="M20" s="25"/>
      <c r="N20" s="27"/>
    </row>
    <row r="21" spans="1:14" s="28" customFormat="1" ht="12.5" x14ac:dyDescent="0.25">
      <c r="A21" s="25"/>
      <c r="B21" s="25"/>
      <c r="C21" s="25"/>
      <c r="D21" s="25"/>
      <c r="E21" s="25"/>
      <c r="F21" s="25"/>
      <c r="G21" s="25"/>
      <c r="H21" s="26"/>
      <c r="I21" s="25"/>
      <c r="J21" s="26"/>
      <c r="K21" s="25"/>
      <c r="L21" s="26"/>
      <c r="M21" s="25"/>
      <c r="N21" s="27"/>
    </row>
    <row r="22" spans="1:14" s="28" customFormat="1" ht="12.5" x14ac:dyDescent="0.25">
      <c r="A22" s="25"/>
      <c r="B22" s="25"/>
      <c r="C22" s="25"/>
      <c r="D22" s="25"/>
      <c r="E22" s="25"/>
      <c r="F22" s="25"/>
      <c r="G22" s="25"/>
      <c r="H22" s="26"/>
      <c r="I22" s="25"/>
      <c r="J22" s="26"/>
      <c r="K22" s="25"/>
      <c r="L22" s="26"/>
      <c r="M22" s="25"/>
      <c r="N22" s="27"/>
    </row>
    <row r="23" spans="1:14" s="28" customFormat="1" ht="12.5" x14ac:dyDescent="0.25">
      <c r="A23" s="25"/>
      <c r="B23" s="25"/>
      <c r="C23" s="25"/>
      <c r="D23" s="25"/>
      <c r="E23" s="25"/>
      <c r="F23" s="25"/>
      <c r="G23" s="25"/>
      <c r="H23" s="26"/>
      <c r="I23" s="25"/>
      <c r="J23" s="26"/>
      <c r="K23" s="25"/>
      <c r="L23" s="26"/>
      <c r="M23" s="25"/>
      <c r="N23" s="27"/>
    </row>
    <row r="24" spans="1:14" s="28" customFormat="1" ht="12.5" x14ac:dyDescent="0.25">
      <c r="A24" s="25"/>
      <c r="B24" s="25"/>
      <c r="C24" s="25"/>
      <c r="D24" s="25"/>
      <c r="E24" s="25"/>
      <c r="F24" s="25"/>
      <c r="G24" s="25"/>
      <c r="H24" s="26"/>
      <c r="I24" s="25"/>
      <c r="J24" s="26"/>
      <c r="K24" s="25"/>
      <c r="L24" s="26"/>
      <c r="M24" s="25"/>
      <c r="N24" s="27"/>
    </row>
    <row r="25" spans="1:14" s="28" customFormat="1" ht="12.5" x14ac:dyDescent="0.25">
      <c r="A25" s="25"/>
      <c r="B25" s="25"/>
      <c r="C25" s="25"/>
      <c r="D25" s="25"/>
      <c r="E25" s="25"/>
      <c r="F25" s="25"/>
      <c r="G25" s="25"/>
      <c r="H25" s="26"/>
      <c r="I25" s="25"/>
      <c r="J25" s="26"/>
      <c r="K25" s="25"/>
      <c r="L25" s="26"/>
      <c r="M25" s="25"/>
      <c r="N25" s="27"/>
    </row>
    <row r="26" spans="1:14" s="28" customFormat="1" ht="12.5" x14ac:dyDescent="0.25">
      <c r="A26" s="25"/>
      <c r="B26" s="25"/>
      <c r="C26" s="25"/>
      <c r="D26" s="25"/>
      <c r="E26" s="25"/>
      <c r="F26" s="25"/>
      <c r="G26" s="25"/>
      <c r="H26" s="26"/>
      <c r="I26" s="25"/>
      <c r="J26" s="26"/>
      <c r="K26" s="25"/>
      <c r="L26" s="26"/>
      <c r="M26" s="25"/>
      <c r="N26" s="27"/>
    </row>
    <row r="27" spans="1:14" s="28" customFormat="1" ht="16.5" customHeight="1" x14ac:dyDescent="0.25">
      <c r="A27" s="25"/>
      <c r="B27" s="25"/>
      <c r="C27" s="25"/>
      <c r="D27" s="25"/>
      <c r="E27" s="25"/>
      <c r="F27" s="25"/>
      <c r="G27" s="25"/>
      <c r="H27" s="26"/>
      <c r="I27" s="25"/>
      <c r="J27" s="26"/>
      <c r="K27" s="25"/>
      <c r="L27" s="26"/>
      <c r="M27" s="25"/>
      <c r="N27" s="27"/>
    </row>
    <row r="28" spans="1:14" x14ac:dyDescent="0.35">
      <c r="A28" s="29" t="s">
        <v>36</v>
      </c>
      <c r="B28" s="30" t="s">
        <v>37</v>
      </c>
      <c r="C28" s="30" t="s">
        <v>37</v>
      </c>
      <c r="D28" s="30" t="s">
        <v>37</v>
      </c>
      <c r="E28" s="30">
        <f>SUM(E14:E27)</f>
        <v>119</v>
      </c>
      <c r="F28" s="30">
        <f>SUM(F14:F27)</f>
        <v>52</v>
      </c>
      <c r="G28" s="30">
        <f>SUM(G14:G27)</f>
        <v>0</v>
      </c>
      <c r="H28" s="31">
        <f>SUM(F28:G28)/E28</f>
        <v>0.43697478991596639</v>
      </c>
      <c r="I28" s="30">
        <f>(E28-SUM(F28:G28))-K28</f>
        <v>67</v>
      </c>
      <c r="J28" s="31">
        <f>I28/E28</f>
        <v>0.56302521008403361</v>
      </c>
      <c r="K28" s="30">
        <f>SUM(K14:K27)</f>
        <v>0</v>
      </c>
      <c r="L28" s="31">
        <f>K28/E28</f>
        <v>0</v>
      </c>
      <c r="M28" s="30">
        <f>AVERAGE(M14:M27)</f>
        <v>76.5</v>
      </c>
      <c r="N28" s="32">
        <f>AVERAGE(N14:N27)</f>
        <v>0.84499999999999997</v>
      </c>
    </row>
    <row r="30" spans="1:14" ht="120" customHeight="1" x14ac:dyDescent="0.35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x14ac:dyDescent="0.35">
      <c r="A32" s="33"/>
    </row>
    <row r="33" spans="1:10" ht="12.75" customHeight="1" x14ac:dyDescent="0.35">
      <c r="B33" s="2" t="s">
        <v>39</v>
      </c>
      <c r="C33" s="2"/>
      <c r="D33" s="2"/>
      <c r="G33" s="13" t="s">
        <v>40</v>
      </c>
      <c r="H33" s="13"/>
      <c r="I33" s="13"/>
      <c r="J33" s="13"/>
    </row>
    <row r="34" spans="1:10" ht="62.25" customHeight="1" x14ac:dyDescent="0.35">
      <c r="B34" s="1"/>
      <c r="C34" s="1"/>
      <c r="D34" s="1"/>
      <c r="G34" s="10"/>
      <c r="H34" s="10"/>
      <c r="I34" s="10"/>
      <c r="J34" s="10"/>
    </row>
    <row r="35" spans="1:10" hidden="1" x14ac:dyDescent="0.35">
      <c r="A35" s="36" t="e">
        <f>#REF!</f>
        <v>#REF!</v>
      </c>
      <c r="B35" s="36"/>
      <c r="C35" s="22"/>
      <c r="E35" s="36"/>
      <c r="F35" s="36"/>
      <c r="G35" s="36"/>
      <c r="H35" s="36"/>
    </row>
    <row r="36" spans="1:10" hidden="1" x14ac:dyDescent="0.35"/>
    <row r="37" spans="1:10" ht="45" customHeight="1" x14ac:dyDescent="0.35">
      <c r="B37" s="37" t="str">
        <f>B10</f>
        <v>ROGELIO ENRIQUE TELONA TORRES</v>
      </c>
      <c r="C37" s="37"/>
      <c r="D37" s="37"/>
      <c r="E37" s="34"/>
      <c r="F37" s="34"/>
      <c r="G37" s="37" t="str">
        <f>'1'!G37</f>
        <v>MARCOS CAGAL ORTIZ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D8" zoomScaleNormal="100" workbookViewId="0">
      <selection activeCell="N20" sqref="N20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tr">
        <f>'1'!E6</f>
        <v>INFORMÁTICA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>
        <v>3</v>
      </c>
      <c r="C8" s="10"/>
      <c r="D8" s="20" t="s">
        <v>7</v>
      </c>
      <c r="E8" s="19">
        <f>'1'!E8</f>
        <v>4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Agosto – Diciembre 2024</v>
      </c>
      <c r="M8" s="10"/>
      <c r="N8" s="10"/>
    </row>
    <row r="10" spans="1:14" x14ac:dyDescent="0.35">
      <c r="A10" s="18" t="s">
        <v>11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7" t="s">
        <v>13</v>
      </c>
      <c r="B12" s="6" t="s">
        <v>14</v>
      </c>
      <c r="C12" s="6" t="s">
        <v>15</v>
      </c>
      <c r="D12" s="5" t="s">
        <v>16</v>
      </c>
      <c r="E12" s="5" t="s">
        <v>17</v>
      </c>
      <c r="F12" s="5" t="s">
        <v>18</v>
      </c>
      <c r="G12" s="5"/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4" t="s">
        <v>25</v>
      </c>
    </row>
    <row r="13" spans="1:14" x14ac:dyDescent="0.35">
      <c r="A13" s="7"/>
      <c r="B13" s="6"/>
      <c r="C13" s="6"/>
      <c r="D13" s="5"/>
      <c r="E13" s="5"/>
      <c r="F13" s="23" t="s">
        <v>26</v>
      </c>
      <c r="G13" s="23" t="s">
        <v>27</v>
      </c>
      <c r="H13" s="5"/>
      <c r="I13" s="5"/>
      <c r="J13" s="5"/>
      <c r="K13" s="5"/>
      <c r="L13" s="5"/>
      <c r="M13" s="5"/>
      <c r="N13" s="4"/>
    </row>
    <row r="14" spans="1:14" s="28" customFormat="1" ht="28.4" customHeight="1" x14ac:dyDescent="0.25">
      <c r="A14" s="25" t="str">
        <f>'1'!A14</f>
        <v>Desarrollo de aplicaciones moviles</v>
      </c>
      <c r="B14" s="25" t="s">
        <v>42</v>
      </c>
      <c r="C14" s="25" t="str">
        <f>'1'!C14</f>
        <v>710-A</v>
      </c>
      <c r="D14" s="25" t="str">
        <f>'1'!D14</f>
        <v>IINF</v>
      </c>
      <c r="E14" s="25">
        <f>'1'!E14</f>
        <v>27</v>
      </c>
      <c r="F14" s="25">
        <v>23</v>
      </c>
      <c r="G14" s="25"/>
      <c r="H14" s="26"/>
      <c r="I14" s="25">
        <f t="shared" ref="I14:I19" si="0">(E14-SUM(F14:G14))-K14</f>
        <v>4</v>
      </c>
      <c r="J14" s="26"/>
      <c r="K14" s="25"/>
      <c r="L14" s="26">
        <f t="shared" ref="L14:L19" si="1">K14/E14</f>
        <v>0</v>
      </c>
      <c r="M14" s="25">
        <v>78</v>
      </c>
      <c r="N14" s="27">
        <v>0.78</v>
      </c>
    </row>
    <row r="15" spans="1:14" s="28" customFormat="1" ht="28.4" customHeight="1" x14ac:dyDescent="0.25">
      <c r="A15" s="25" t="str">
        <f>'1'!A14</f>
        <v>Desarrollo de aplicaciones moviles</v>
      </c>
      <c r="B15" s="25" t="s">
        <v>43</v>
      </c>
      <c r="C15" s="25" t="str">
        <f>'1'!C14</f>
        <v>710-A</v>
      </c>
      <c r="D15" s="25" t="str">
        <f>'1'!D14</f>
        <v>IINF</v>
      </c>
      <c r="E15" s="25">
        <v>27</v>
      </c>
      <c r="F15" s="25">
        <v>25</v>
      </c>
      <c r="G15" s="25"/>
      <c r="H15" s="26"/>
      <c r="I15" s="25">
        <f t="shared" si="0"/>
        <v>2</v>
      </c>
      <c r="J15" s="26"/>
      <c r="K15" s="25"/>
      <c r="L15" s="26">
        <f t="shared" si="1"/>
        <v>0</v>
      </c>
      <c r="M15" s="25">
        <v>75</v>
      </c>
      <c r="N15" s="27">
        <v>0.93</v>
      </c>
    </row>
    <row r="16" spans="1:14" s="28" customFormat="1" ht="28.4" customHeight="1" x14ac:dyDescent="0.25">
      <c r="A16" s="25" t="str">
        <f>'1'!A15</f>
        <v>Desarrollo de aplicaciones web</v>
      </c>
      <c r="B16" s="25" t="s">
        <v>29</v>
      </c>
      <c r="C16" s="25" t="str">
        <f>'1'!C15</f>
        <v>710-A</v>
      </c>
      <c r="D16" s="25" t="str">
        <f>'1'!D15</f>
        <v>IINF</v>
      </c>
      <c r="E16" s="25">
        <v>24</v>
      </c>
      <c r="F16" s="25">
        <v>0</v>
      </c>
      <c r="G16" s="25"/>
      <c r="H16" s="26"/>
      <c r="I16" s="25">
        <f t="shared" si="0"/>
        <v>24</v>
      </c>
      <c r="J16" s="26"/>
      <c r="K16" s="25"/>
      <c r="L16" s="26">
        <f t="shared" si="1"/>
        <v>0</v>
      </c>
      <c r="M16" s="25"/>
      <c r="N16" s="27"/>
    </row>
    <row r="17" spans="1:14" s="28" customFormat="1" ht="28.4" customHeight="1" x14ac:dyDescent="0.25">
      <c r="A17" s="25" t="str">
        <f>'1'!A16</f>
        <v>Matemáticas discretas</v>
      </c>
      <c r="B17" s="25" t="s">
        <v>43</v>
      </c>
      <c r="C17" s="25" t="str">
        <f>'1'!C16</f>
        <v>110-A</v>
      </c>
      <c r="D17" s="25" t="str">
        <f>'1'!D16</f>
        <v>IINF</v>
      </c>
      <c r="E17" s="25">
        <v>35</v>
      </c>
      <c r="F17" s="25"/>
      <c r="G17" s="25"/>
      <c r="H17" s="26"/>
      <c r="I17" s="25">
        <f t="shared" si="0"/>
        <v>35</v>
      </c>
      <c r="J17" s="26"/>
      <c r="K17" s="25"/>
      <c r="L17" s="26">
        <f t="shared" si="1"/>
        <v>0</v>
      </c>
      <c r="M17" s="25">
        <v>81</v>
      </c>
      <c r="N17" s="27">
        <v>0.71</v>
      </c>
    </row>
    <row r="18" spans="1:14" s="28" customFormat="1" ht="28.4" customHeight="1" x14ac:dyDescent="0.25">
      <c r="A18" s="25" t="str">
        <f>'1'!A16</f>
        <v>Matemáticas discretas</v>
      </c>
      <c r="B18" s="25" t="s">
        <v>44</v>
      </c>
      <c r="C18" s="25" t="str">
        <f>'1'!C16</f>
        <v>110-A</v>
      </c>
      <c r="D18" s="25" t="str">
        <f>'1'!D16</f>
        <v>IINF</v>
      </c>
      <c r="E18" s="25">
        <v>35</v>
      </c>
      <c r="F18" s="25"/>
      <c r="G18" s="25"/>
      <c r="H18" s="26"/>
      <c r="I18" s="25">
        <f t="shared" si="0"/>
        <v>35</v>
      </c>
      <c r="J18" s="26"/>
      <c r="K18" s="25"/>
      <c r="L18" s="26">
        <f t="shared" si="1"/>
        <v>0</v>
      </c>
      <c r="M18" s="25">
        <v>69</v>
      </c>
      <c r="N18" s="27">
        <v>0.8</v>
      </c>
    </row>
    <row r="19" spans="1:14" s="28" customFormat="1" ht="28.4" customHeight="1" x14ac:dyDescent="0.25">
      <c r="A19" s="25" t="str">
        <f>'1'!A17</f>
        <v>Fundamentos de programación</v>
      </c>
      <c r="B19" s="25" t="s">
        <v>42</v>
      </c>
      <c r="C19" s="25" t="str">
        <f>'1'!C17</f>
        <v>110-A</v>
      </c>
      <c r="D19" s="25" t="str">
        <f>'1'!D17</f>
        <v>IINF</v>
      </c>
      <c r="E19" s="25">
        <v>35</v>
      </c>
      <c r="F19" s="25"/>
      <c r="G19" s="25"/>
      <c r="H19" s="26"/>
      <c r="I19" s="25">
        <f t="shared" si="0"/>
        <v>35</v>
      </c>
      <c r="J19" s="26"/>
      <c r="K19" s="25"/>
      <c r="L19" s="26">
        <f t="shared" si="1"/>
        <v>0</v>
      </c>
      <c r="M19" s="25">
        <v>61</v>
      </c>
      <c r="N19" s="27">
        <v>0.74</v>
      </c>
    </row>
    <row r="20" spans="1:14" s="28" customFormat="1" ht="13" x14ac:dyDescent="0.25">
      <c r="A20" s="25"/>
      <c r="B20" s="25"/>
      <c r="C20" s="25"/>
      <c r="D20" s="25"/>
      <c r="E20" s="25"/>
      <c r="F20" s="25"/>
      <c r="G20" s="25"/>
      <c r="H20" s="26"/>
      <c r="I20" s="25"/>
      <c r="J20" s="26"/>
      <c r="K20" s="25"/>
      <c r="L20" s="26"/>
      <c r="M20" s="25"/>
      <c r="N20" s="35"/>
    </row>
    <row r="21" spans="1:14" s="28" customFormat="1" ht="12.5" x14ac:dyDescent="0.25">
      <c r="A21" s="25"/>
      <c r="B21" s="25"/>
      <c r="C21" s="25"/>
      <c r="D21" s="25"/>
      <c r="E21" s="25"/>
      <c r="F21" s="25"/>
      <c r="G21" s="25"/>
      <c r="H21" s="26"/>
      <c r="I21" s="25"/>
      <c r="J21" s="26"/>
      <c r="K21" s="25"/>
      <c r="L21" s="26"/>
      <c r="M21" s="25"/>
      <c r="N21" s="27"/>
    </row>
    <row r="22" spans="1:14" s="28" customFormat="1" ht="12.5" x14ac:dyDescent="0.25">
      <c r="A22" s="25"/>
      <c r="B22" s="25"/>
      <c r="C22" s="25"/>
      <c r="D22" s="25"/>
      <c r="E22" s="25"/>
      <c r="F22" s="25"/>
      <c r="G22" s="25"/>
      <c r="H22" s="26"/>
      <c r="I22" s="25"/>
      <c r="J22" s="26"/>
      <c r="K22" s="25"/>
      <c r="L22" s="26"/>
      <c r="M22" s="25"/>
      <c r="N22" s="27"/>
    </row>
    <row r="23" spans="1:14" s="28" customFormat="1" ht="12.5" x14ac:dyDescent="0.25">
      <c r="A23" s="25"/>
      <c r="B23" s="25"/>
      <c r="C23" s="25"/>
      <c r="D23" s="25"/>
      <c r="E23" s="25"/>
      <c r="F23" s="25"/>
      <c r="G23" s="25"/>
      <c r="H23" s="26"/>
      <c r="I23" s="25"/>
      <c r="J23" s="26"/>
      <c r="K23" s="25"/>
      <c r="L23" s="26"/>
      <c r="M23" s="25"/>
      <c r="N23" s="27"/>
    </row>
    <row r="24" spans="1:14" s="28" customFormat="1" ht="12.5" x14ac:dyDescent="0.25">
      <c r="A24" s="25"/>
      <c r="B24" s="25"/>
      <c r="C24" s="25"/>
      <c r="D24" s="25"/>
      <c r="E24" s="25"/>
      <c r="F24" s="25"/>
      <c r="G24" s="25"/>
      <c r="H24" s="26"/>
      <c r="I24" s="25"/>
      <c r="J24" s="26"/>
      <c r="K24" s="25"/>
      <c r="L24" s="26"/>
      <c r="M24" s="25"/>
      <c r="N24" s="27"/>
    </row>
    <row r="25" spans="1:14" s="28" customFormat="1" ht="12.5" x14ac:dyDescent="0.25">
      <c r="A25" s="25"/>
      <c r="B25" s="25"/>
      <c r="C25" s="25"/>
      <c r="D25" s="25"/>
      <c r="E25" s="25"/>
      <c r="F25" s="25"/>
      <c r="G25" s="25"/>
      <c r="H25" s="26"/>
      <c r="I25" s="25"/>
      <c r="J25" s="26"/>
      <c r="K25" s="25"/>
      <c r="L25" s="26"/>
      <c r="M25" s="25"/>
      <c r="N25" s="27"/>
    </row>
    <row r="26" spans="1:14" s="28" customFormat="1" ht="12.5" x14ac:dyDescent="0.25">
      <c r="A26" s="25"/>
      <c r="B26" s="25"/>
      <c r="C26" s="25"/>
      <c r="D26" s="25"/>
      <c r="E26" s="25"/>
      <c r="F26" s="25"/>
      <c r="G26" s="25"/>
      <c r="H26" s="26"/>
      <c r="I26" s="25"/>
      <c r="J26" s="26"/>
      <c r="K26" s="25"/>
      <c r="L26" s="26"/>
      <c r="M26" s="25"/>
      <c r="N26" s="27"/>
    </row>
    <row r="27" spans="1:14" s="28" customFormat="1" ht="16.5" customHeight="1" x14ac:dyDescent="0.25">
      <c r="A27" s="25"/>
      <c r="B27" s="25"/>
      <c r="C27" s="25"/>
      <c r="D27" s="25"/>
      <c r="E27" s="25"/>
      <c r="F27" s="25"/>
      <c r="G27" s="25"/>
      <c r="H27" s="26"/>
      <c r="I27" s="25"/>
      <c r="J27" s="26"/>
      <c r="K27" s="25"/>
      <c r="L27" s="26"/>
      <c r="M27" s="25"/>
      <c r="N27" s="27"/>
    </row>
    <row r="28" spans="1:14" x14ac:dyDescent="0.35">
      <c r="A28" s="29" t="s">
        <v>36</v>
      </c>
      <c r="B28" s="30" t="s">
        <v>37</v>
      </c>
      <c r="C28" s="30" t="s">
        <v>37</v>
      </c>
      <c r="D28" s="30" t="s">
        <v>37</v>
      </c>
      <c r="E28" s="30">
        <f>SUM(E14:E27)</f>
        <v>183</v>
      </c>
      <c r="F28" s="30">
        <f>SUM(F14:F27)</f>
        <v>48</v>
      </c>
      <c r="G28" s="30">
        <f>SUM(G14:G27)</f>
        <v>0</v>
      </c>
      <c r="H28" s="31">
        <f>SUM(F28:G28)/E28</f>
        <v>0.26229508196721313</v>
      </c>
      <c r="I28" s="30">
        <f>(E28-SUM(F28:G28))-K28</f>
        <v>135</v>
      </c>
      <c r="J28" s="31">
        <f>I28/E28</f>
        <v>0.73770491803278693</v>
      </c>
      <c r="K28" s="30">
        <f>SUM(K14:K27)</f>
        <v>0</v>
      </c>
      <c r="L28" s="31">
        <f>K28/E28</f>
        <v>0</v>
      </c>
      <c r="M28" s="30">
        <f>AVERAGE(M14:M27)</f>
        <v>72.8</v>
      </c>
      <c r="N28" s="32">
        <f>AVERAGE(N14:N27)</f>
        <v>0.79200000000000004</v>
      </c>
    </row>
    <row r="30" spans="1:14" ht="120" customHeight="1" x14ac:dyDescent="0.35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x14ac:dyDescent="0.35">
      <c r="A32" s="33"/>
    </row>
    <row r="33" spans="1:10" ht="12.75" customHeight="1" x14ac:dyDescent="0.35">
      <c r="B33" s="2" t="s">
        <v>39</v>
      </c>
      <c r="C33" s="2"/>
      <c r="D33" s="2"/>
      <c r="G33" s="13" t="s">
        <v>40</v>
      </c>
      <c r="H33" s="13"/>
      <c r="I33" s="13"/>
      <c r="J33" s="13"/>
    </row>
    <row r="34" spans="1:10" ht="62.25" customHeight="1" x14ac:dyDescent="0.35">
      <c r="B34" s="1"/>
      <c r="C34" s="1"/>
      <c r="D34" s="1"/>
      <c r="G34" s="10"/>
      <c r="H34" s="10"/>
      <c r="I34" s="10"/>
      <c r="J34" s="10"/>
    </row>
    <row r="35" spans="1:10" hidden="1" x14ac:dyDescent="0.35">
      <c r="A35" s="36" t="e">
        <f>#REF!</f>
        <v>#REF!</v>
      </c>
      <c r="B35" s="36"/>
      <c r="C35" s="22"/>
      <c r="E35" s="36"/>
      <c r="F35" s="36"/>
      <c r="G35" s="36"/>
      <c r="H35" s="36"/>
    </row>
    <row r="36" spans="1:10" hidden="1" x14ac:dyDescent="0.35"/>
    <row r="37" spans="1:10" ht="45" customHeight="1" x14ac:dyDescent="0.35">
      <c r="B37" s="37" t="str">
        <f>B10</f>
        <v>ROGELIO ENRIQUE TELONA TORRES</v>
      </c>
      <c r="C37" s="37"/>
      <c r="D37" s="37"/>
      <c r="E37" s="34"/>
      <c r="F37" s="34"/>
      <c r="G37" s="37" t="str">
        <f>'1'!G37</f>
        <v>MARCOS CAGAL ORTIZ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abSelected="1" topLeftCell="A3" zoomScale="110" zoomScaleNormal="110" workbookViewId="0">
      <selection activeCell="F20" sqref="F20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tr">
        <f>'1'!E6</f>
        <v>INFORMÁTICA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>
        <v>4</v>
      </c>
      <c r="C8" s="10"/>
      <c r="D8" s="20" t="s">
        <v>7</v>
      </c>
      <c r="E8" s="19">
        <f>'1'!E8</f>
        <v>4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Agosto – Diciembre 2024</v>
      </c>
      <c r="M8" s="10"/>
      <c r="N8" s="10"/>
    </row>
    <row r="10" spans="1:14" x14ac:dyDescent="0.35">
      <c r="A10" s="18" t="s">
        <v>11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7" t="s">
        <v>13</v>
      </c>
      <c r="B12" s="6" t="s">
        <v>14</v>
      </c>
      <c r="C12" s="6" t="s">
        <v>15</v>
      </c>
      <c r="D12" s="5" t="s">
        <v>16</v>
      </c>
      <c r="E12" s="5" t="s">
        <v>17</v>
      </c>
      <c r="F12" s="5" t="s">
        <v>18</v>
      </c>
      <c r="G12" s="5"/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4" t="s">
        <v>25</v>
      </c>
    </row>
    <row r="13" spans="1:14" x14ac:dyDescent="0.35">
      <c r="A13" s="7"/>
      <c r="B13" s="6"/>
      <c r="C13" s="6"/>
      <c r="D13" s="5"/>
      <c r="E13" s="5"/>
      <c r="F13" s="23" t="s">
        <v>26</v>
      </c>
      <c r="G13" s="23" t="s">
        <v>27</v>
      </c>
      <c r="H13" s="5"/>
      <c r="I13" s="5"/>
      <c r="J13" s="5"/>
      <c r="K13" s="5"/>
      <c r="L13" s="5"/>
      <c r="M13" s="5"/>
      <c r="N13" s="4"/>
    </row>
    <row r="14" spans="1:14" s="28" customFormat="1" ht="25" x14ac:dyDescent="0.25">
      <c r="A14" s="25" t="str">
        <f>'1'!A14</f>
        <v>Desarrollo de aplicaciones moviles</v>
      </c>
      <c r="B14" s="25" t="s">
        <v>29</v>
      </c>
      <c r="C14" s="25" t="str">
        <f>'1'!C14</f>
        <v>710-A</v>
      </c>
      <c r="D14" s="25" t="str">
        <f>'1'!D14</f>
        <v>IINF</v>
      </c>
      <c r="E14" s="25">
        <f>'1'!E14</f>
        <v>27</v>
      </c>
      <c r="F14" s="25">
        <v>0</v>
      </c>
      <c r="G14" s="25"/>
      <c r="H14" s="26"/>
      <c r="I14" s="25">
        <f t="shared" ref="I14:I28" si="0">(E14-SUM(F14:G14))-K14</f>
        <v>27</v>
      </c>
      <c r="J14" s="26"/>
      <c r="K14" s="25"/>
      <c r="L14" s="26">
        <f t="shared" ref="L14:L28" si="1">K14/E14</f>
        <v>0</v>
      </c>
      <c r="M14" s="25"/>
      <c r="N14" s="27"/>
    </row>
    <row r="15" spans="1:14" s="28" customFormat="1" ht="25" x14ac:dyDescent="0.25">
      <c r="A15" s="25" t="str">
        <f>'1'!A15</f>
        <v>Desarrollo de aplicaciones web</v>
      </c>
      <c r="B15" s="25" t="s">
        <v>42</v>
      </c>
      <c r="C15" s="25" t="str">
        <f>'1'!C15</f>
        <v>710-A</v>
      </c>
      <c r="D15" s="25" t="str">
        <f>'1'!D15</f>
        <v>IINF</v>
      </c>
      <c r="E15" s="25">
        <v>25</v>
      </c>
      <c r="F15" s="25">
        <v>22</v>
      </c>
      <c r="G15" s="25"/>
      <c r="H15" s="26"/>
      <c r="I15" s="25">
        <f t="shared" si="0"/>
        <v>3</v>
      </c>
      <c r="J15" s="26"/>
      <c r="K15" s="25"/>
      <c r="L15" s="26">
        <f t="shared" si="1"/>
        <v>0</v>
      </c>
      <c r="M15" s="25">
        <v>89</v>
      </c>
      <c r="N15" s="27">
        <v>0.92</v>
      </c>
    </row>
    <row r="16" spans="1:14" s="28" customFormat="1" ht="25" x14ac:dyDescent="0.25">
      <c r="A16" s="25" t="str">
        <f>'1'!A15</f>
        <v>Desarrollo de aplicaciones web</v>
      </c>
      <c r="B16" s="25" t="s">
        <v>43</v>
      </c>
      <c r="C16" s="25" t="str">
        <f>'1'!C15</f>
        <v>710-A</v>
      </c>
      <c r="D16" s="25" t="str">
        <f>'1'!D15</f>
        <v>IINF</v>
      </c>
      <c r="E16" s="25">
        <v>25</v>
      </c>
      <c r="F16" s="25">
        <v>19</v>
      </c>
      <c r="G16" s="25"/>
      <c r="H16" s="26"/>
      <c r="I16" s="25">
        <f t="shared" si="0"/>
        <v>6</v>
      </c>
      <c r="J16" s="26"/>
      <c r="K16" s="25"/>
      <c r="L16" s="26">
        <f t="shared" si="1"/>
        <v>0</v>
      </c>
      <c r="M16" s="25">
        <v>76</v>
      </c>
      <c r="N16" s="27">
        <v>0.79</v>
      </c>
    </row>
    <row r="17" spans="1:14" s="28" customFormat="1" ht="25" x14ac:dyDescent="0.25">
      <c r="A17" s="25" t="str">
        <f>'1'!A16</f>
        <v>Matemáticas discretas</v>
      </c>
      <c r="B17" s="25" t="s">
        <v>47</v>
      </c>
      <c r="C17" s="25" t="str">
        <f>'1'!C16</f>
        <v>110-A</v>
      </c>
      <c r="D17" s="25" t="str">
        <f>'1'!D16</f>
        <v>IINF</v>
      </c>
      <c r="E17" s="25">
        <v>36</v>
      </c>
      <c r="F17" s="25">
        <v>33</v>
      </c>
      <c r="G17" s="25"/>
      <c r="H17" s="26"/>
      <c r="I17" s="25">
        <f t="shared" si="0"/>
        <v>3</v>
      </c>
      <c r="J17" s="26"/>
      <c r="K17" s="25"/>
      <c r="L17" s="26">
        <f t="shared" si="1"/>
        <v>0</v>
      </c>
      <c r="M17" s="25">
        <v>80</v>
      </c>
      <c r="N17" s="27">
        <v>0.72</v>
      </c>
    </row>
    <row r="18" spans="1:14" s="28" customFormat="1" ht="25" x14ac:dyDescent="0.25">
      <c r="A18" s="25" t="str">
        <f>'1'!A16</f>
        <v>Matemáticas discretas</v>
      </c>
      <c r="B18" s="25" t="s">
        <v>48</v>
      </c>
      <c r="C18" s="25" t="str">
        <f>'1'!C16</f>
        <v>110-A</v>
      </c>
      <c r="D18" s="25" t="str">
        <f>'1'!D16</f>
        <v>IINF</v>
      </c>
      <c r="E18" s="25">
        <v>36</v>
      </c>
      <c r="F18" s="25">
        <v>31</v>
      </c>
      <c r="G18" s="25"/>
      <c r="H18" s="26"/>
      <c r="I18" s="25">
        <f t="shared" si="0"/>
        <v>5</v>
      </c>
      <c r="J18" s="26"/>
      <c r="K18" s="25"/>
      <c r="L18" s="26">
        <f t="shared" si="1"/>
        <v>0</v>
      </c>
      <c r="M18" s="25">
        <v>77</v>
      </c>
      <c r="N18" s="27">
        <v>0.69</v>
      </c>
    </row>
    <row r="19" spans="1:14" s="28" customFormat="1" ht="25" x14ac:dyDescent="0.25">
      <c r="A19" s="25" t="str">
        <f>'1'!A17</f>
        <v>Fundamentos de programación</v>
      </c>
      <c r="B19" s="25" t="s">
        <v>43</v>
      </c>
      <c r="C19" s="25" t="str">
        <f>'1'!C17</f>
        <v>110-A</v>
      </c>
      <c r="D19" s="25" t="str">
        <f>'1'!D17</f>
        <v>IINF</v>
      </c>
      <c r="E19" s="25">
        <v>36</v>
      </c>
      <c r="F19" s="25">
        <v>19</v>
      </c>
      <c r="G19" s="25"/>
      <c r="H19" s="26"/>
      <c r="I19" s="25">
        <f t="shared" si="0"/>
        <v>17</v>
      </c>
      <c r="J19" s="26"/>
      <c r="K19" s="25"/>
      <c r="L19" s="26">
        <f t="shared" si="1"/>
        <v>0</v>
      </c>
      <c r="M19" s="25">
        <v>42</v>
      </c>
      <c r="N19" s="27">
        <v>0.53</v>
      </c>
    </row>
    <row r="20" spans="1:14" s="28" customFormat="1" ht="12.5" x14ac:dyDescent="0.25">
      <c r="A20" s="25"/>
      <c r="B20" s="25"/>
      <c r="C20" s="25"/>
      <c r="D20" s="25"/>
      <c r="E20" s="25"/>
      <c r="F20" s="25"/>
      <c r="G20" s="25"/>
      <c r="H20" s="26"/>
      <c r="I20" s="25"/>
      <c r="J20" s="26"/>
      <c r="K20" s="25"/>
      <c r="L20" s="26"/>
      <c r="M20" s="25"/>
      <c r="N20" s="27"/>
    </row>
    <row r="21" spans="1:14" s="28" customFormat="1" ht="12.5" x14ac:dyDescent="0.25">
      <c r="A21" s="25"/>
      <c r="B21" s="25"/>
      <c r="C21" s="25"/>
      <c r="D21" s="25"/>
      <c r="E21" s="25"/>
      <c r="F21" s="25"/>
      <c r="G21" s="25"/>
      <c r="H21" s="26"/>
      <c r="I21" s="25"/>
      <c r="J21" s="26"/>
      <c r="K21" s="25"/>
      <c r="L21" s="26"/>
      <c r="M21" s="25"/>
      <c r="N21" s="27"/>
    </row>
    <row r="22" spans="1:14" s="28" customFormat="1" ht="12.5" x14ac:dyDescent="0.25">
      <c r="A22" s="25"/>
      <c r="B22" s="25"/>
      <c r="C22" s="25"/>
      <c r="D22" s="25"/>
      <c r="E22" s="25"/>
      <c r="F22" s="25"/>
      <c r="G22" s="25"/>
      <c r="H22" s="26"/>
      <c r="I22" s="25"/>
      <c r="J22" s="26"/>
      <c r="K22" s="25"/>
      <c r="L22" s="26"/>
      <c r="M22" s="25"/>
      <c r="N22" s="27"/>
    </row>
    <row r="23" spans="1:14" s="28" customFormat="1" ht="12.5" x14ac:dyDescent="0.25">
      <c r="A23" s="25"/>
      <c r="B23" s="25"/>
      <c r="C23" s="25"/>
      <c r="D23" s="25"/>
      <c r="E23" s="25"/>
      <c r="F23" s="25"/>
      <c r="G23" s="25"/>
      <c r="H23" s="26"/>
      <c r="I23" s="25"/>
      <c r="J23" s="26"/>
      <c r="K23" s="25"/>
      <c r="L23" s="26"/>
      <c r="M23" s="25"/>
      <c r="N23" s="27"/>
    </row>
    <row r="24" spans="1:14" s="28" customFormat="1" ht="12.5" x14ac:dyDescent="0.25">
      <c r="A24" s="25"/>
      <c r="B24" s="25"/>
      <c r="C24" s="25"/>
      <c r="D24" s="25"/>
      <c r="E24" s="25"/>
      <c r="F24" s="25"/>
      <c r="G24" s="25"/>
      <c r="H24" s="26"/>
      <c r="I24" s="25"/>
      <c r="J24" s="26"/>
      <c r="K24" s="25"/>
      <c r="L24" s="26"/>
      <c r="M24" s="25"/>
      <c r="N24" s="27"/>
    </row>
    <row r="25" spans="1:14" s="28" customFormat="1" ht="12.5" x14ac:dyDescent="0.25">
      <c r="A25" s="25"/>
      <c r="B25" s="25"/>
      <c r="C25" s="25"/>
      <c r="D25" s="25"/>
      <c r="E25" s="25"/>
      <c r="F25" s="25"/>
      <c r="G25" s="25"/>
      <c r="H25" s="26"/>
      <c r="I25" s="25"/>
      <c r="J25" s="26"/>
      <c r="K25" s="25"/>
      <c r="L25" s="26"/>
      <c r="M25" s="25"/>
      <c r="N25" s="27"/>
    </row>
    <row r="26" spans="1:14" s="28" customFormat="1" ht="12.5" x14ac:dyDescent="0.25">
      <c r="A26" s="25"/>
      <c r="B26" s="25"/>
      <c r="C26" s="25"/>
      <c r="D26" s="25"/>
      <c r="E26" s="25"/>
      <c r="F26" s="25"/>
      <c r="G26" s="25"/>
      <c r="H26" s="26"/>
      <c r="I26" s="25"/>
      <c r="J26" s="26"/>
      <c r="K26" s="25"/>
      <c r="L26" s="26"/>
      <c r="M26" s="25"/>
      <c r="N26" s="27"/>
    </row>
    <row r="27" spans="1:14" s="28" customFormat="1" ht="16.5" customHeight="1" x14ac:dyDescent="0.25">
      <c r="A27" s="25"/>
      <c r="B27" s="25"/>
      <c r="C27" s="25"/>
      <c r="D27" s="25"/>
      <c r="E27" s="25"/>
      <c r="F27" s="25"/>
      <c r="G27" s="25"/>
      <c r="H27" s="26"/>
      <c r="I27" s="25"/>
      <c r="J27" s="26"/>
      <c r="K27" s="25"/>
      <c r="L27" s="26"/>
      <c r="M27" s="25"/>
      <c r="N27" s="27"/>
    </row>
    <row r="28" spans="1:14" x14ac:dyDescent="0.35">
      <c r="A28" s="29" t="s">
        <v>36</v>
      </c>
      <c r="B28" s="30" t="s">
        <v>37</v>
      </c>
      <c r="C28" s="30" t="s">
        <v>37</v>
      </c>
      <c r="D28" s="30" t="s">
        <v>37</v>
      </c>
      <c r="E28" s="30">
        <f>SUM(E14:E27)</f>
        <v>185</v>
      </c>
      <c r="F28" s="30">
        <f>SUM(F14:F27)</f>
        <v>124</v>
      </c>
      <c r="G28" s="30">
        <f>SUM(G14:G27)</f>
        <v>0</v>
      </c>
      <c r="H28" s="31">
        <f>SUM(F28:G28)/E28</f>
        <v>0.67027027027027031</v>
      </c>
      <c r="I28" s="30">
        <f t="shared" si="0"/>
        <v>61</v>
      </c>
      <c r="J28" s="31">
        <f t="shared" ref="J14:J28" si="2">I28/E28</f>
        <v>0.32972972972972975</v>
      </c>
      <c r="K28" s="30">
        <f>SUM(K14:K27)</f>
        <v>0</v>
      </c>
      <c r="L28" s="31">
        <f t="shared" si="1"/>
        <v>0</v>
      </c>
      <c r="M28" s="30">
        <f>AVERAGE(M14:M27)</f>
        <v>72.8</v>
      </c>
      <c r="N28" s="32">
        <f>AVERAGE(N14:N27)</f>
        <v>0.72999999999999987</v>
      </c>
    </row>
    <row r="30" spans="1:14" ht="120" customHeight="1" x14ac:dyDescent="0.35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x14ac:dyDescent="0.35">
      <c r="A32" s="33"/>
    </row>
    <row r="33" spans="1:10" ht="12.75" customHeight="1" x14ac:dyDescent="0.35">
      <c r="B33" s="2" t="s">
        <v>39</v>
      </c>
      <c r="C33" s="2"/>
      <c r="D33" s="2"/>
      <c r="G33" s="13" t="s">
        <v>40</v>
      </c>
      <c r="H33" s="13"/>
      <c r="I33" s="13"/>
      <c r="J33" s="13"/>
    </row>
    <row r="34" spans="1:10" ht="62.25" customHeight="1" x14ac:dyDescent="0.35">
      <c r="B34" s="1"/>
      <c r="C34" s="1"/>
      <c r="D34" s="1"/>
      <c r="G34" s="10"/>
      <c r="H34" s="10"/>
      <c r="I34" s="10"/>
      <c r="J34" s="10"/>
    </row>
    <row r="35" spans="1:10" hidden="1" x14ac:dyDescent="0.35">
      <c r="A35" s="36" t="e">
        <f>#REF!</f>
        <v>#REF!</v>
      </c>
      <c r="B35" s="36"/>
      <c r="C35" s="22"/>
      <c r="E35" s="36"/>
      <c r="F35" s="36"/>
      <c r="G35" s="36"/>
      <c r="H35" s="36"/>
    </row>
    <row r="36" spans="1:10" hidden="1" x14ac:dyDescent="0.35"/>
    <row r="37" spans="1:10" ht="45" customHeight="1" x14ac:dyDescent="0.35">
      <c r="B37" s="37" t="str">
        <f>B10</f>
        <v>ROGELIO ENRIQUE TELONA TORRES</v>
      </c>
      <c r="C37" s="37"/>
      <c r="D37" s="37"/>
      <c r="E37" s="34"/>
      <c r="F37" s="34"/>
      <c r="G37" s="37" t="str">
        <f>'1'!G37</f>
        <v>MARCOS CAGAL ORTIZ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D20" zoomScale="110" zoomScaleNormal="110" workbookViewId="0">
      <selection activeCell="E7" sqref="E7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3" width="5.54296875" style="15" customWidth="1"/>
    <col min="4" max="4" width="21.81640625" style="15" customWidth="1"/>
    <col min="5" max="5" width="9.453125" style="15" customWidth="1"/>
    <col min="6" max="12" width="7.54296875" style="15" customWidth="1"/>
    <col min="13" max="1024" width="11.453125" style="15"/>
  </cols>
  <sheetData>
    <row r="1" spans="1:14" ht="62.25" customHeight="1" x14ac:dyDescent="0.3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3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12" t="s">
        <v>3</v>
      </c>
      <c r="B6" s="12"/>
      <c r="C6" s="12"/>
      <c r="D6" s="12"/>
      <c r="E6" s="11" t="str">
        <f>'1'!E6</f>
        <v>INFORMÁTICA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35">
      <c r="A8" s="18" t="s">
        <v>5</v>
      </c>
      <c r="B8" s="10" t="s">
        <v>45</v>
      </c>
      <c r="C8" s="10"/>
      <c r="D8" s="20" t="s">
        <v>7</v>
      </c>
      <c r="E8" s="19">
        <f>'1'!E8</f>
        <v>4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Agosto – Diciembre 2024</v>
      </c>
      <c r="M8" s="10"/>
      <c r="N8" s="10"/>
    </row>
    <row r="10" spans="1:14" x14ac:dyDescent="0.35">
      <c r="A10" s="18" t="s">
        <v>11</v>
      </c>
      <c r="B10" s="10" t="str">
        <f>'1'!B10</f>
        <v>ROGELIO ENRIQUE TELONA TORRES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35">
      <c r="A12" s="7" t="s">
        <v>13</v>
      </c>
      <c r="B12" s="6" t="s">
        <v>14</v>
      </c>
      <c r="C12" s="6" t="s">
        <v>15</v>
      </c>
      <c r="D12" s="5" t="s">
        <v>16</v>
      </c>
      <c r="E12" s="5" t="s">
        <v>17</v>
      </c>
      <c r="F12" s="5" t="s">
        <v>18</v>
      </c>
      <c r="G12" s="5"/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4" t="s">
        <v>25</v>
      </c>
    </row>
    <row r="13" spans="1:14" x14ac:dyDescent="0.35">
      <c r="A13" s="7"/>
      <c r="B13" s="6"/>
      <c r="C13" s="6"/>
      <c r="D13" s="5"/>
      <c r="E13" s="5"/>
      <c r="F13" s="23" t="s">
        <v>26</v>
      </c>
      <c r="G13" s="23" t="s">
        <v>27</v>
      </c>
      <c r="H13" s="5"/>
      <c r="I13" s="5"/>
      <c r="J13" s="5"/>
      <c r="K13" s="5"/>
      <c r="L13" s="5"/>
      <c r="M13" s="5"/>
      <c r="N13" s="4"/>
    </row>
    <row r="14" spans="1:14" s="28" customFormat="1" ht="25" x14ac:dyDescent="0.25">
      <c r="A14" s="25" t="str">
        <f>'1'!A14</f>
        <v>Desarrollo de aplicaciones moviles</v>
      </c>
      <c r="B14" s="25" t="s">
        <v>46</v>
      </c>
      <c r="C14" s="25" t="str">
        <f>'1'!C14</f>
        <v>710-A</v>
      </c>
      <c r="D14" s="25" t="str">
        <f>'1'!D14</f>
        <v>IINF</v>
      </c>
      <c r="E14" s="25">
        <f>'1'!E14</f>
        <v>27</v>
      </c>
      <c r="F14" s="25"/>
      <c r="G14" s="25"/>
      <c r="H14" s="26">
        <f>(F14+G14)/E14</f>
        <v>0</v>
      </c>
      <c r="I14" s="25">
        <f t="shared" ref="I14:I28" si="0">(E14-SUM(F14:G14))-K14</f>
        <v>27</v>
      </c>
      <c r="J14" s="26">
        <f>I14/E14</f>
        <v>1</v>
      </c>
      <c r="K14" s="25"/>
      <c r="L14" s="26">
        <f>K14/E14</f>
        <v>0</v>
      </c>
      <c r="M14" s="25"/>
      <c r="N14" s="27"/>
    </row>
    <row r="15" spans="1:14" s="28" customFormat="1" ht="25" x14ac:dyDescent="0.25">
      <c r="A15" s="25" t="str">
        <f>'1'!A15</f>
        <v>Desarrollo de aplicaciones web</v>
      </c>
      <c r="B15" s="25" t="s">
        <v>46</v>
      </c>
      <c r="C15" s="25" t="str">
        <f>'1'!C15</f>
        <v>710-A</v>
      </c>
      <c r="D15" s="25" t="str">
        <f>'1'!D15</f>
        <v>IINF</v>
      </c>
      <c r="E15" s="25">
        <f>'1'!E15</f>
        <v>24</v>
      </c>
      <c r="F15" s="25"/>
      <c r="G15" s="25"/>
      <c r="H15" s="26">
        <f>F15/E15</f>
        <v>0</v>
      </c>
      <c r="I15" s="25">
        <f t="shared" si="0"/>
        <v>24</v>
      </c>
      <c r="J15" s="26">
        <f>I15/E15</f>
        <v>1</v>
      </c>
      <c r="K15" s="25"/>
      <c r="L15" s="26">
        <f>K15/E15</f>
        <v>0</v>
      </c>
      <c r="M15" s="25"/>
      <c r="N15" s="27"/>
    </row>
    <row r="16" spans="1:14" s="28" customFormat="1" ht="25" x14ac:dyDescent="0.25">
      <c r="A16" s="25" t="str">
        <f>'1'!A16</f>
        <v>Matemáticas discretas</v>
      </c>
      <c r="B16" s="25" t="s">
        <v>46</v>
      </c>
      <c r="C16" s="25" t="str">
        <f>'1'!C16</f>
        <v>110-A</v>
      </c>
      <c r="D16" s="25" t="str">
        <f>'1'!D16</f>
        <v>IINF</v>
      </c>
      <c r="E16" s="25">
        <f>'1'!E16</f>
        <v>34</v>
      </c>
      <c r="F16" s="25"/>
      <c r="G16" s="25"/>
      <c r="H16" s="26">
        <f>F16/E16</f>
        <v>0</v>
      </c>
      <c r="I16" s="25">
        <f t="shared" si="0"/>
        <v>34</v>
      </c>
      <c r="J16" s="26">
        <f>I16/E16</f>
        <v>1</v>
      </c>
      <c r="K16" s="25"/>
      <c r="L16" s="26">
        <f>K16/E16</f>
        <v>0</v>
      </c>
      <c r="M16" s="25"/>
      <c r="N16" s="27"/>
    </row>
    <row r="17" spans="1:14" s="28" customFormat="1" ht="25" x14ac:dyDescent="0.25">
      <c r="A17" s="25" t="str">
        <f>'1'!A17</f>
        <v>Fundamentos de programación</v>
      </c>
      <c r="B17" s="25" t="s">
        <v>46</v>
      </c>
      <c r="C17" s="25" t="str">
        <f>'1'!C17</f>
        <v>110-A</v>
      </c>
      <c r="D17" s="25" t="str">
        <f>'1'!D17</f>
        <v>IINF</v>
      </c>
      <c r="E17" s="25">
        <f>'1'!E17</f>
        <v>34</v>
      </c>
      <c r="F17" s="25"/>
      <c r="G17" s="25"/>
      <c r="H17" s="26">
        <f>F17/E17</f>
        <v>0</v>
      </c>
      <c r="I17" s="25">
        <f t="shared" si="0"/>
        <v>34</v>
      </c>
      <c r="J17" s="26">
        <f>I17/E17</f>
        <v>1</v>
      </c>
      <c r="K17" s="25"/>
      <c r="L17" s="26">
        <f>K17/E17</f>
        <v>0</v>
      </c>
      <c r="M17" s="25"/>
      <c r="N17" s="27"/>
    </row>
    <row r="18" spans="1:14" s="28" customFormat="1" ht="12.5" x14ac:dyDescent="0.25">
      <c r="A18" s="25">
        <f>'1'!A18</f>
        <v>0</v>
      </c>
      <c r="B18" s="25"/>
      <c r="C18" s="25">
        <f>'1'!C18</f>
        <v>0</v>
      </c>
      <c r="D18" s="25">
        <f>'1'!D18</f>
        <v>0</v>
      </c>
      <c r="E18" s="25">
        <f>'1'!E18</f>
        <v>0</v>
      </c>
      <c r="F18" s="25"/>
      <c r="G18" s="25"/>
      <c r="H18" s="26"/>
      <c r="I18" s="25">
        <f t="shared" si="0"/>
        <v>0</v>
      </c>
      <c r="J18" s="26"/>
      <c r="K18" s="25"/>
      <c r="L18" s="26"/>
      <c r="M18" s="25"/>
      <c r="N18" s="27"/>
    </row>
    <row r="19" spans="1:14" s="28" customFormat="1" ht="12.5" x14ac:dyDescent="0.25">
      <c r="A19" s="25">
        <f>'1'!A19</f>
        <v>0</v>
      </c>
      <c r="B19" s="25"/>
      <c r="C19" s="25">
        <f>'1'!C19</f>
        <v>0</v>
      </c>
      <c r="D19" s="25">
        <f>'1'!D19</f>
        <v>0</v>
      </c>
      <c r="E19" s="25">
        <f>'1'!E19</f>
        <v>0</v>
      </c>
      <c r="F19" s="25"/>
      <c r="G19" s="25"/>
      <c r="H19" s="26"/>
      <c r="I19" s="25">
        <f t="shared" si="0"/>
        <v>0</v>
      </c>
      <c r="J19" s="26"/>
      <c r="K19" s="25"/>
      <c r="L19" s="26"/>
      <c r="M19" s="25"/>
      <c r="N19" s="27"/>
    </row>
    <row r="20" spans="1:14" s="28" customFormat="1" ht="12.5" x14ac:dyDescent="0.25">
      <c r="A20" s="25">
        <f>'1'!A20</f>
        <v>0</v>
      </c>
      <c r="B20" s="25"/>
      <c r="C20" s="25">
        <f>'1'!C20</f>
        <v>0</v>
      </c>
      <c r="D20" s="25">
        <f>'1'!D20</f>
        <v>0</v>
      </c>
      <c r="E20" s="25">
        <f>'1'!E20</f>
        <v>0</v>
      </c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ht="12.5" x14ac:dyDescent="0.25">
      <c r="A21" s="25">
        <f>'1'!A21</f>
        <v>0</v>
      </c>
      <c r="B21" s="25"/>
      <c r="C21" s="25">
        <f>'1'!C21</f>
        <v>0</v>
      </c>
      <c r="D21" s="25">
        <f>'1'!D21</f>
        <v>0</v>
      </c>
      <c r="E21" s="25">
        <f>'1'!E21</f>
        <v>0</v>
      </c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ht="12.5" x14ac:dyDescent="0.25">
      <c r="A22" s="25">
        <f>'1'!A22</f>
        <v>0</v>
      </c>
      <c r="B22" s="25"/>
      <c r="C22" s="25">
        <f>'1'!C22</f>
        <v>0</v>
      </c>
      <c r="D22" s="25">
        <f>'1'!D22</f>
        <v>0</v>
      </c>
      <c r="E22" s="25">
        <f>'1'!E22</f>
        <v>0</v>
      </c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ht="12.5" x14ac:dyDescent="0.25">
      <c r="A23" s="25">
        <f>'1'!A23</f>
        <v>0</v>
      </c>
      <c r="B23" s="25"/>
      <c r="C23" s="25">
        <f>'1'!C23</f>
        <v>0</v>
      </c>
      <c r="D23" s="25">
        <f>'1'!D23</f>
        <v>0</v>
      </c>
      <c r="E23" s="25">
        <f>'1'!E23</f>
        <v>0</v>
      </c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ht="12.5" x14ac:dyDescent="0.25">
      <c r="A24" s="25">
        <f>'1'!A24</f>
        <v>0</v>
      </c>
      <c r="B24" s="25"/>
      <c r="C24" s="25">
        <f>'1'!C24</f>
        <v>0</v>
      </c>
      <c r="D24" s="25">
        <f>'1'!D24</f>
        <v>0</v>
      </c>
      <c r="E24" s="25">
        <f>'1'!E24</f>
        <v>0</v>
      </c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ht="12.5" x14ac:dyDescent="0.25">
      <c r="A25" s="25">
        <f>'1'!A25</f>
        <v>0</v>
      </c>
      <c r="B25" s="25"/>
      <c r="C25" s="25">
        <f>'1'!C25</f>
        <v>0</v>
      </c>
      <c r="D25" s="25">
        <f>'1'!D25</f>
        <v>0</v>
      </c>
      <c r="E25" s="25">
        <f>'1'!E25</f>
        <v>0</v>
      </c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ht="12.5" x14ac:dyDescent="0.25">
      <c r="A26" s="25">
        <f>'1'!A26</f>
        <v>0</v>
      </c>
      <c r="B26" s="25"/>
      <c r="C26" s="25">
        <f>'1'!C26</f>
        <v>0</v>
      </c>
      <c r="D26" s="25">
        <f>'1'!D26</f>
        <v>0</v>
      </c>
      <c r="E26" s="25">
        <f>'1'!E26</f>
        <v>0</v>
      </c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5">
      <c r="A27" s="25">
        <f>'1'!A27</f>
        <v>0</v>
      </c>
      <c r="B27" s="25"/>
      <c r="C27" s="25">
        <f>'1'!C27</f>
        <v>0</v>
      </c>
      <c r="D27" s="25">
        <f>'1'!D27</f>
        <v>0</v>
      </c>
      <c r="E27" s="25">
        <f>'1'!E27</f>
        <v>0</v>
      </c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35">
      <c r="A28" s="29" t="s">
        <v>36</v>
      </c>
      <c r="B28" s="30" t="s">
        <v>37</v>
      </c>
      <c r="C28" s="30" t="s">
        <v>37</v>
      </c>
      <c r="D28" s="30" t="s">
        <v>37</v>
      </c>
      <c r="E28" s="30">
        <f>SUM(E14:E27)</f>
        <v>119</v>
      </c>
      <c r="F28" s="30">
        <f>SUM(F14:F27)</f>
        <v>0</v>
      </c>
      <c r="G28" s="30">
        <f>SUM(G14:G27)</f>
        <v>0</v>
      </c>
      <c r="H28" s="31">
        <f>SUM(F28:G28)/E28</f>
        <v>0</v>
      </c>
      <c r="I28" s="30">
        <f t="shared" si="0"/>
        <v>119</v>
      </c>
      <c r="J28" s="31">
        <f>I28/E28</f>
        <v>1</v>
      </c>
      <c r="K28" s="30">
        <f>SUM(K14:K27)</f>
        <v>0</v>
      </c>
      <c r="L28" s="31">
        <f>K28/E28</f>
        <v>0</v>
      </c>
      <c r="M28" s="30" t="e">
        <f>AVERAGE(M14:M27)</f>
        <v>#DIV/0!</v>
      </c>
      <c r="N28" s="32" t="e">
        <f>AVERAGE(N14:N27)</f>
        <v>#DIV/0!</v>
      </c>
    </row>
    <row r="30" spans="1:14" ht="120" customHeight="1" x14ac:dyDescent="0.35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x14ac:dyDescent="0.35">
      <c r="A32" s="33"/>
    </row>
    <row r="33" spans="1:10" ht="12.75" customHeight="1" x14ac:dyDescent="0.35">
      <c r="B33" s="2" t="s">
        <v>39</v>
      </c>
      <c r="C33" s="2"/>
      <c r="D33" s="2"/>
      <c r="G33" s="13" t="s">
        <v>40</v>
      </c>
      <c r="H33" s="13"/>
      <c r="I33" s="13"/>
      <c r="J33" s="13"/>
    </row>
    <row r="34" spans="1:10" ht="62.25" customHeight="1" x14ac:dyDescent="0.35">
      <c r="B34" s="1"/>
      <c r="C34" s="1"/>
      <c r="D34" s="1"/>
      <c r="G34" s="10"/>
      <c r="H34" s="10"/>
      <c r="I34" s="10"/>
      <c r="J34" s="10"/>
    </row>
    <row r="35" spans="1:10" hidden="1" x14ac:dyDescent="0.35">
      <c r="A35" s="36" t="e">
        <f>#REF!</f>
        <v>#REF!</v>
      </c>
      <c r="B35" s="36"/>
      <c r="C35" s="22"/>
      <c r="E35" s="36"/>
      <c r="F35" s="36"/>
      <c r="G35" s="36"/>
      <c r="H35" s="36"/>
    </row>
    <row r="36" spans="1:10" hidden="1" x14ac:dyDescent="0.35"/>
    <row r="37" spans="1:10" ht="45" customHeight="1" x14ac:dyDescent="0.35">
      <c r="B37" s="37" t="str">
        <f>B10</f>
        <v>ROGELIO ENRIQUE TELONA TORRES</v>
      </c>
      <c r="C37" s="37"/>
      <c r="D37" s="37"/>
      <c r="E37" s="34"/>
      <c r="F37" s="34"/>
      <c r="G37" s="37" t="str">
        <f>'1'!G37</f>
        <v>MARCOS CAGAL ORTIZ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Rogelio Enrique Telona Torres</cp:lastModifiedBy>
  <cp:revision>44</cp:revision>
  <dcterms:created xsi:type="dcterms:W3CDTF">2021-11-22T14:45:25Z</dcterms:created>
  <dcterms:modified xsi:type="dcterms:W3CDTF">2024-12-06T18:04:31Z</dcterms:modified>
  <dc:language>es-MX</dc:language>
</cp:coreProperties>
</file>