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REPORTES PARCIALES\4o Reporte Parcial\"/>
    </mc:Choice>
  </mc:AlternateContent>
  <xr:revisionPtr revIDLastSave="0" documentId="13_ncr:1_{6D94A158-EF7F-44A6-A8C4-DDDB2A5F8918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501 A" sheetId="1" r:id="rId1"/>
    <sheet name="501 B" sheetId="3" r:id="rId2"/>
    <sheet name="701 A" sheetId="4" r:id="rId3"/>
    <sheet name="701 B" sheetId="5" r:id="rId4"/>
    <sheet name="505 A" sheetId="6" r:id="rId5"/>
    <sheet name="ARR1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Q9" i="8"/>
  <c r="Q9" i="1"/>
  <c r="Q9" i="3"/>
  <c r="Q9" i="4"/>
  <c r="Q9" i="5"/>
  <c r="B14" i="3"/>
  <c r="P39" i="8"/>
  <c r="O39" i="8"/>
  <c r="N39" i="8"/>
  <c r="M39" i="8"/>
  <c r="L39" i="8"/>
  <c r="K39" i="8"/>
  <c r="J39" i="8"/>
  <c r="P38" i="8"/>
  <c r="P41" i="8" s="1"/>
  <c r="O38" i="8"/>
  <c r="O41" i="8" s="1"/>
  <c r="N38" i="8"/>
  <c r="N41" i="8" s="1"/>
  <c r="M38" i="8"/>
  <c r="L38" i="8"/>
  <c r="K38" i="8"/>
  <c r="J38" i="8"/>
  <c r="P37" i="8"/>
  <c r="P40" i="8" s="1"/>
  <c r="O37" i="8"/>
  <c r="O40" i="8" s="1"/>
  <c r="N37" i="8"/>
  <c r="N40" i="8" s="1"/>
  <c r="M37" i="8"/>
  <c r="L37" i="8"/>
  <c r="K37" i="8"/>
  <c r="J37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6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J41" i="8"/>
  <c r="Q39" i="8"/>
  <c r="J40" i="8"/>
  <c r="K41" i="8"/>
  <c r="K40" i="8"/>
  <c r="L41" i="8"/>
  <c r="L40" i="8"/>
  <c r="M41" i="8"/>
  <c r="M40" i="8"/>
  <c r="Q37" i="8"/>
  <c r="Q38" i="8"/>
  <c r="N43" i="3"/>
  <c r="O44" i="3"/>
  <c r="O43" i="3"/>
  <c r="K3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39" i="6"/>
  <c r="M41" i="6"/>
  <c r="O41" i="6"/>
  <c r="Q37" i="6"/>
  <c r="Q38" i="6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0" i="8" l="1"/>
  <c r="Q41" i="8"/>
  <c r="Q41" i="6"/>
  <c r="Q40" i="6"/>
  <c r="Q43" i="5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<sst xmlns="http://schemas.openxmlformats.org/spreadsheetml/2006/main" count="446" uniqueCount="292">
  <si>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</si>
  <si>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</si>
  <si>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</si>
  <si>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</si>
  <si>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</si>
  <si>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</si>
  <si>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</si>
  <si>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</si>
  <si>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</si>
  <si>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</si>
  <si>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</si>
  <si>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</si>
  <si>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</si>
  <si>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</si>
  <si>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</si>
  <si>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</si>
  <si>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</si>
  <si>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</si>
  <si>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</si>
  <si>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</si>
  <si>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</si>
  <si>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</si>
  <si>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</si>
  <si>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</si>
  <si>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</si>
  <si>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</si>
  <si>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</si>
  <si>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</si>
  <si>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</si>
  <si>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</si>
  <si>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</si>
  <si>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</si>
  <si>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</si>
  <si>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</si>
  <si>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</si>
  <si>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</si>
  <si>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</si>
  <si>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</si>
  <si>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</si>
  <si>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</si>
  <si>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</si>
  <si>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</si>
  <si>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</si>
  <si>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</si>
  <si>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</si>
  <si>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</si>
  <si>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</si>
  <si>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</si>
  <si>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</si>
  <si>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</si>
  <si>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</si>
  <si>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</si>
  <si>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</si>
  <si>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</si>
  <si>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</si>
  <si>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</si>
  <si>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</si>
  <si>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</si>
  <si>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</si>
  <si>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</si>
  <si>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</si>
  <si>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</si>
  <si>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</si>
  <si>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</si>
  <si>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</si>
  <si>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MAYA SEBA JORGE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</si>
  <si>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</si>
  <si>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</si>
  <si>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</si>
  <si>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</si>
  <si>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</si>
  <si>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</si>
  <si>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TOTO CHAMPALA IDANIA RUBI</t>
  </si>
  <si>
    <t>URIETA MARTINEZ KARINA</t>
  </si>
  <si>
    <t>211U0072</t>
  </si>
  <si>
    <t>211U0082</t>
  </si>
  <si>
    <t>211U0085</t>
  </si>
  <si>
    <t>211U0601</t>
  </si>
  <si>
    <t>201U0029</t>
  </si>
  <si>
    <t>211U0605</t>
  </si>
  <si>
    <t>211U0094</t>
  </si>
  <si>
    <t>211U0606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</si>
  <si>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</si>
  <si>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</si>
  <si>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</si>
  <si>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</si>
  <si>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</si>
  <si>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</si>
  <si>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</si>
  <si>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</si>
  <si>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</si>
  <si>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CRUZ JUAREZ ALONDRA JARED</t>
  </si>
  <si>
    <t>FIGUEROA GOMEZ MARIA FERNANDA</t>
  </si>
  <si>
    <t>JARAMILLO CATEMAXCA ARLETH</t>
  </si>
  <si>
    <t>LINARES MIL FATIMA</t>
  </si>
  <si>
    <t>MARCE HIPOLITO JOSUE JORGE</t>
  </si>
  <si>
    <t>MENDOZA CHIGO JONATHAN DE JESUS</t>
  </si>
  <si>
    <t>MIXTEGA CAYETANO MONICA</t>
  </si>
  <si>
    <t>MORALES CHAGALA MIGUEL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</si>
  <si>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</si>
  <si>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</si>
  <si>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</si>
  <si>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</si>
  <si>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</si>
  <si>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</si>
  <si>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</si>
  <si>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</si>
  <si>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</si>
  <si>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</si>
  <si>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</si>
  <si>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</si>
  <si>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</si>
  <si>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</si>
  <si>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</si>
  <si>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</si>
  <si>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</si>
  <si>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</si>
  <si>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</si>
  <si>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</si>
  <si>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</si>
  <si>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</si>
  <si>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</si>
  <si>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</si>
  <si>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</si>
  <si>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</si>
  <si>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</si>
  <si>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</si>
  <si>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</si>
  <si>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</si>
  <si>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</si>
  <si>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</si>
  <si>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</si>
  <si>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</si>
  <si>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</si>
  <si>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</si>
  <si>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</si>
  <si>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</si>
  <si>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</si>
  <si>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</si>
  <si>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</si>
  <si>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</si>
  <si>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</si>
  <si>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</si>
  <si>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</si>
  <si>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</si>
  <si>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</si>
  <si>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</si>
  <si>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</si>
  <si>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</si>
  <si>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</si>
  <si>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</si>
  <si>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</si>
  <si>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</si>
  <si>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</si>
  <si>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</si>
  <si>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</si>
  <si>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</si>
  <si>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</si>
  <si>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</si>
  <si>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</si>
  <si>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</si>
  <si>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</si>
  <si>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</si>
  <si>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</si>
  <si>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</si>
  <si>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</si>
  <si>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</si>
  <si>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</si>
  <si>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</si>
  <si>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</si>
  <si>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</si>
  <si>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</si>
  <si>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</si>
  <si>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</si>
  <si>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</si>
  <si>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</si>
  <si>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</si>
  <si>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</si>
  <si>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</si>
  <si>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</si>
  <si>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</si>
  <si>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</si>
  <si>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</si>
  <si>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</si>
  <si>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</si>
  <si>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</si>
  <si>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</si>
  <si>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</si>
  <si>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</si>
  <si>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</si>
  <si>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</si>
  <si>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</si>
  <si>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</si>
  <si>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</si>
  <si>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</si>
  <si>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</si>
  <si>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</si>
  <si>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</si>
  <si>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</si>
  <si>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</si>
  <si>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</si>
  <si>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</si>
  <si>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</si>
  <si>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</si>
  <si>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</si>
  <si>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</si>
  <si>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</si>
  <si>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</si>
  <si>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</si>
  <si>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</si>
  <si>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</si>
  <si>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</si>
  <si>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</si>
  <si>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</si>
  <si>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</si>
  <si>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</si>
  <si>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</si>
  <si>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</si>
  <si>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</si>
  <si>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</si>
  <si>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</si>
  <si>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</si>
  <si>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</si>
  <si>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</si>
  <si>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</si>
  <si>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</si>
  <si>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</si>
  <si>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</si>
  <si>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</si>
  <si>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</si>
  <si>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</si>
  <si>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</si>
  <si>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</si>
  <si>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</si>
  <si>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</si>
  <si>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</si>
  <si>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</si>
  <si>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</si>
  <si>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</si>
  <si>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</si>
  <si>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</si>
  <si>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</si>
  <si>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</si>
  <si>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</si>
  <si>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</si>
  <si>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</si>
  <si>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</si>
  <si>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</si>
  <si>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</si>
  <si>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</si>
  <si>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</si>
  <si>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</si>
  <si>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</si>
  <si>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</si>
  <si>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</si>
  <si>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</si>
  <si>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</si>
  <si>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</si>
  <si>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</si>
  <si>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</si>
  <si>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</si>
  <si>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</si>
  <si>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</si>
  <si>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</si>
  <si>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</si>
  <si>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</si>
  <si>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</si>
  <si>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PRODUCCIÓN</t>
  </si>
  <si>
    <t>505 A</t>
  </si>
  <si>
    <t>CRUZ LOBATO HENRY</t>
  </si>
  <si>
    <t>211U0229</t>
  </si>
  <si>
    <t>PLANEACIÓN Y DISEÑO DE INSTALACIONES</t>
  </si>
  <si>
    <t>701 A</t>
  </si>
  <si>
    <t>MENDOZA MARTINEZ JOSSELIN</t>
  </si>
  <si>
    <t>PLANEACIONES Y DISEÑO DE INSTALACIONES</t>
  </si>
  <si>
    <t>701 B</t>
  </si>
  <si>
    <t>AGOST- DIC 2024</t>
  </si>
  <si>
    <t>GALINDO CATEMAXCA MAYBETH</t>
  </si>
  <si>
    <t>GOMEZ GOLPE JENIFER</t>
  </si>
  <si>
    <t>LOPEZ COTA KATHYA NINEL</t>
  </si>
  <si>
    <t>MOTO TORRES GERARDO</t>
  </si>
  <si>
    <t>191U0053</t>
  </si>
  <si>
    <t>PAXTIAN BAXIN ANAHI</t>
  </si>
  <si>
    <t>ROSAS AGUILERA EMMANUEL</t>
  </si>
  <si>
    <t>231U0682</t>
  </si>
  <si>
    <t>SANCHEZ MARTINEZ ANA KAREN</t>
  </si>
  <si>
    <t>ADMINISTRACION DE OPERACIONES II</t>
  </si>
  <si>
    <t>GOMEZ SANTOS JOSE ROGELIO</t>
  </si>
  <si>
    <t>211U0088</t>
  </si>
  <si>
    <t>SALADO CHAIRA JUAN URIEL</t>
  </si>
  <si>
    <t>VELEZ CEBA INGRID ARELI</t>
  </si>
  <si>
    <t>ARR1 ADO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</si>
</sst>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topLeftCell="A2" zoomScale="90" zoomScaleNormal="90" workbookViewId="0">
      <selection activeCell="U55" sqref="U5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30" customHeight="1" x14ac:dyDescent="0.3">
      <c r="C4" t="s">
        <v>0</v>
      </c>
      <c r="D4" s="41" t="s">
        <v>194</v>
      </c>
      <c r="E4" s="42"/>
      <c r="F4" s="42"/>
      <c r="G4" s="42"/>
      <c r="I4" t="s">
        <v>1</v>
      </c>
      <c r="J4" s="30" t="s">
        <v>195</v>
      </c>
      <c r="K4" s="31"/>
      <c r="M4" t="s">
        <v>2</v>
      </c>
      <c r="N4" s="32">
        <v>45635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0" t="s">
        <v>196</v>
      </c>
      <c r="E6" s="31"/>
      <c r="F6" s="31"/>
      <c r="G6" s="31"/>
      <c r="I6" s="27" t="s">
        <v>21</v>
      </c>
      <c r="J6" s="27"/>
      <c r="K6" s="35" t="s">
        <v>23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22</v>
      </c>
    </row>
    <row r="9" spans="2:18" x14ac:dyDescent="0.3">
      <c r="B9" s="5">
        <v>1</v>
      </c>
      <c r="C9" s="5" t="s">
        <v>129</v>
      </c>
      <c r="D9" s="21" t="s">
        <v>141</v>
      </c>
      <c r="E9" s="22"/>
      <c r="F9" s="22"/>
      <c r="G9" s="22"/>
      <c r="H9" s="22"/>
      <c r="I9" s="23"/>
      <c r="J9" s="16">
        <v>60</v>
      </c>
      <c r="K9" s="3">
        <v>30</v>
      </c>
      <c r="L9" s="3">
        <v>31</v>
      </c>
      <c r="M9" s="3"/>
      <c r="N9" s="3"/>
      <c r="O9" s="3"/>
      <c r="P9" s="3"/>
      <c r="Q9" s="8">
        <f>SUM(J9:M9)/4</f>
        <v>30.25</v>
      </c>
    </row>
    <row r="10" spans="2:18" x14ac:dyDescent="0.3">
      <c r="B10" s="5">
        <f>B9+1</f>
        <v>2</v>
      </c>
      <c r="C10" s="5" t="s">
        <v>27</v>
      </c>
      <c r="D10" s="21" t="s">
        <v>53</v>
      </c>
      <c r="E10" s="22"/>
      <c r="F10" s="22"/>
      <c r="G10" s="22"/>
      <c r="H10" s="22"/>
      <c r="I10" s="23"/>
      <c r="J10" s="16">
        <v>90</v>
      </c>
      <c r="K10" s="3">
        <v>74</v>
      </c>
      <c r="L10" s="3">
        <v>55</v>
      </c>
      <c r="M10" s="3"/>
      <c r="N10" s="3"/>
      <c r="O10" s="3"/>
      <c r="P10" s="3"/>
      <c r="Q10" s="8">
        <v>0</v>
      </c>
    </row>
    <row r="11" spans="2:18" x14ac:dyDescent="0.3">
      <c r="B11" s="5">
        <f t="shared" ref="B11:B33" si="0">B10+1</f>
        <v>3</v>
      </c>
      <c r="C11" s="5" t="s">
        <v>198</v>
      </c>
      <c r="D11" s="21" t="s">
        <v>197</v>
      </c>
      <c r="E11" s="22"/>
      <c r="F11" s="22"/>
      <c r="G11" s="22"/>
      <c r="H11" s="22"/>
      <c r="I11" s="23"/>
      <c r="J11" s="16">
        <v>92</v>
      </c>
      <c r="K11" s="3">
        <v>89</v>
      </c>
      <c r="L11" s="3">
        <v>98</v>
      </c>
      <c r="M11" s="3"/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131</v>
      </c>
      <c r="D12" s="21" t="s">
        <v>142</v>
      </c>
      <c r="E12" s="22"/>
      <c r="F12" s="22"/>
      <c r="G12" s="22"/>
      <c r="H12" s="22"/>
      <c r="I12" s="23"/>
      <c r="J12" s="16">
        <v>78</v>
      </c>
      <c r="K12" s="3">
        <v>58</v>
      </c>
      <c r="L12" s="3">
        <v>50</v>
      </c>
      <c r="M12" s="3"/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200</v>
      </c>
      <c r="D13" s="21" t="s">
        <v>199</v>
      </c>
      <c r="E13" s="22"/>
      <c r="F13" s="22"/>
      <c r="G13" s="22"/>
      <c r="H13" s="22"/>
      <c r="I13" s="23"/>
      <c r="J13" s="16">
        <v>56</v>
      </c>
      <c r="K13" s="3">
        <v>73</v>
      </c>
      <c r="L13" s="3">
        <v>68</v>
      </c>
      <c r="M13" s="3"/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31</v>
      </c>
      <c r="D14" s="21" t="s">
        <v>56</v>
      </c>
      <c r="E14" s="22"/>
      <c r="F14" s="22"/>
      <c r="G14" s="22"/>
      <c r="H14" s="22"/>
      <c r="I14" s="23"/>
      <c r="J14" s="16">
        <v>93</v>
      </c>
      <c r="K14" s="3">
        <v>73</v>
      </c>
      <c r="L14" s="3">
        <v>84</v>
      </c>
      <c r="M14" s="3"/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74</v>
      </c>
      <c r="D15" s="21" t="s">
        <v>201</v>
      </c>
      <c r="E15" s="22"/>
      <c r="F15" s="22"/>
      <c r="G15" s="22"/>
      <c r="H15" s="22"/>
      <c r="I15" s="23"/>
      <c r="J15" s="16">
        <v>82</v>
      </c>
      <c r="K15" s="3">
        <v>63</v>
      </c>
      <c r="L15" s="3">
        <v>35</v>
      </c>
      <c r="M15" s="3"/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253</v>
      </c>
      <c r="D16" s="21" t="s">
        <v>252</v>
      </c>
      <c r="E16" s="22"/>
      <c r="F16" s="22"/>
      <c r="G16" s="22"/>
      <c r="H16" s="22"/>
      <c r="I16" s="23"/>
      <c r="J16" s="16">
        <v>72</v>
      </c>
      <c r="K16" s="3">
        <v>89</v>
      </c>
      <c r="L16" s="3">
        <v>76</v>
      </c>
      <c r="M16" s="3"/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203</v>
      </c>
      <c r="D17" s="21" t="s">
        <v>202</v>
      </c>
      <c r="E17" s="22"/>
      <c r="F17" s="22"/>
      <c r="G17" s="22"/>
      <c r="H17" s="22"/>
      <c r="I17" s="23"/>
      <c r="J17" s="16">
        <v>74</v>
      </c>
      <c r="K17" s="3">
        <v>64</v>
      </c>
      <c r="L17" s="3">
        <v>61</v>
      </c>
      <c r="M17" s="3"/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132</v>
      </c>
      <c r="D18" s="21" t="s">
        <v>193</v>
      </c>
      <c r="E18" s="22"/>
      <c r="F18" s="22"/>
      <c r="G18" s="22"/>
      <c r="H18" s="22"/>
      <c r="I18" s="23"/>
      <c r="J18" s="16">
        <v>70</v>
      </c>
      <c r="K18" s="3">
        <v>39</v>
      </c>
      <c r="L18" s="3">
        <v>27</v>
      </c>
      <c r="M18" s="3"/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205</v>
      </c>
      <c r="D19" s="21" t="s">
        <v>204</v>
      </c>
      <c r="E19" s="22"/>
      <c r="F19" s="22"/>
      <c r="G19" s="22"/>
      <c r="H19" s="22"/>
      <c r="I19" s="23"/>
      <c r="J19" s="16">
        <v>98</v>
      </c>
      <c r="K19" s="3">
        <v>94</v>
      </c>
      <c r="L19" s="3">
        <v>94</v>
      </c>
      <c r="M19" s="3"/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35</v>
      </c>
      <c r="D20" s="21" t="s">
        <v>61</v>
      </c>
      <c r="E20" s="22"/>
      <c r="F20" s="22"/>
      <c r="G20" s="22"/>
      <c r="H20" s="22"/>
      <c r="I20" s="23"/>
      <c r="J20" s="16">
        <v>96</v>
      </c>
      <c r="K20" s="3">
        <v>79</v>
      </c>
      <c r="L20" s="3">
        <v>59</v>
      </c>
      <c r="M20" s="3"/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207</v>
      </c>
      <c r="D21" s="21" t="s">
        <v>206</v>
      </c>
      <c r="E21" s="22"/>
      <c r="F21" s="22"/>
      <c r="G21" s="22"/>
      <c r="H21" s="22"/>
      <c r="I21" s="23"/>
      <c r="J21" s="16">
        <v>90</v>
      </c>
      <c r="K21" s="3">
        <v>78</v>
      </c>
      <c r="L21" s="3">
        <v>93</v>
      </c>
      <c r="M21" s="3"/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134</v>
      </c>
      <c r="D22" s="21" t="s">
        <v>144</v>
      </c>
      <c r="E22" s="22"/>
      <c r="F22" s="22"/>
      <c r="G22" s="22"/>
      <c r="H22" s="22"/>
      <c r="I22" s="23"/>
      <c r="J22" s="16">
        <v>20</v>
      </c>
      <c r="K22" s="3">
        <v>40</v>
      </c>
      <c r="L22" s="3">
        <v>55</v>
      </c>
      <c r="M22" s="3"/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209</v>
      </c>
      <c r="D23" s="21" t="s">
        <v>208</v>
      </c>
      <c r="E23" s="22"/>
      <c r="F23" s="22"/>
      <c r="G23" s="22"/>
      <c r="H23" s="22"/>
      <c r="I23" s="23"/>
      <c r="J23" s="16">
        <v>19</v>
      </c>
      <c r="K23" s="3">
        <v>45</v>
      </c>
      <c r="L23" s="3">
        <v>31</v>
      </c>
      <c r="M23" s="3"/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211</v>
      </c>
      <c r="D24" s="21" t="s">
        <v>210</v>
      </c>
      <c r="E24" s="22"/>
      <c r="F24" s="22"/>
      <c r="G24" s="22"/>
      <c r="H24" s="22"/>
      <c r="I24" s="23"/>
      <c r="J24" s="16">
        <v>80</v>
      </c>
      <c r="K24" s="3">
        <v>87</v>
      </c>
      <c r="L24" s="3">
        <v>94</v>
      </c>
      <c r="M24" s="3"/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213</v>
      </c>
      <c r="D25" s="21" t="s">
        <v>212</v>
      </c>
      <c r="E25" s="22"/>
      <c r="F25" s="22"/>
      <c r="G25" s="22"/>
      <c r="H25" s="22"/>
      <c r="I25" s="23"/>
      <c r="J25" s="16">
        <v>51</v>
      </c>
      <c r="K25" s="3">
        <v>26</v>
      </c>
      <c r="L25" s="3">
        <v>24</v>
      </c>
      <c r="M25" s="3"/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37</v>
      </c>
      <c r="D26" s="21" t="s">
        <v>214</v>
      </c>
      <c r="E26" s="22"/>
      <c r="F26" s="22"/>
      <c r="G26" s="22"/>
      <c r="H26" s="22"/>
      <c r="I26" s="23"/>
      <c r="J26" s="16">
        <v>93</v>
      </c>
      <c r="K26" s="3">
        <v>79</v>
      </c>
      <c r="L26" s="3">
        <v>62</v>
      </c>
      <c r="M26" s="3"/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216</v>
      </c>
      <c r="D27" s="21" t="s">
        <v>215</v>
      </c>
      <c r="E27" s="22"/>
      <c r="F27" s="22"/>
      <c r="G27" s="22"/>
      <c r="H27" s="22"/>
      <c r="I27" s="23"/>
      <c r="J27" s="16">
        <v>78</v>
      </c>
      <c r="K27" s="3">
        <v>20</v>
      </c>
      <c r="L27" s="3">
        <v>16</v>
      </c>
      <c r="M27" s="3"/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218</v>
      </c>
      <c r="D28" s="28" t="s">
        <v>217</v>
      </c>
      <c r="E28" s="28"/>
      <c r="F28" s="28"/>
      <c r="G28" s="28"/>
      <c r="H28" s="28"/>
      <c r="I28" s="28"/>
      <c r="J28" s="16">
        <v>94</v>
      </c>
      <c r="K28" s="3">
        <v>80</v>
      </c>
      <c r="L28" s="3">
        <v>55</v>
      </c>
      <c r="M28" s="3"/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220</v>
      </c>
      <c r="D29" s="28" t="s">
        <v>219</v>
      </c>
      <c r="E29" s="28"/>
      <c r="F29" s="28"/>
      <c r="G29" s="28"/>
      <c r="H29" s="28"/>
      <c r="I29" s="28"/>
      <c r="J29" s="16">
        <v>90</v>
      </c>
      <c r="K29" s="3">
        <v>93</v>
      </c>
      <c r="L29" s="3">
        <v>91</v>
      </c>
      <c r="M29" s="3"/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222</v>
      </c>
      <c r="D30" s="28" t="s">
        <v>221</v>
      </c>
      <c r="E30" s="28"/>
      <c r="F30" s="28"/>
      <c r="G30" s="28"/>
      <c r="H30" s="28"/>
      <c r="I30" s="28"/>
      <c r="J30" s="16">
        <v>41</v>
      </c>
      <c r="K30" s="3">
        <v>50</v>
      </c>
      <c r="L30" s="3">
        <v>61</v>
      </c>
      <c r="M30" s="3"/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5" t="s">
        <v>224</v>
      </c>
      <c r="D31" s="28" t="s">
        <v>223</v>
      </c>
      <c r="E31" s="28"/>
      <c r="F31" s="28"/>
      <c r="G31" s="28"/>
      <c r="H31" s="28"/>
      <c r="I31" s="28"/>
      <c r="J31" s="16">
        <v>92</v>
      </c>
      <c r="K31" s="3">
        <v>84</v>
      </c>
      <c r="L31" s="3">
        <v>98</v>
      </c>
      <c r="M31" s="3"/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78</v>
      </c>
      <c r="D32" s="28" t="s">
        <v>93</v>
      </c>
      <c r="E32" s="28"/>
      <c r="F32" s="28"/>
      <c r="G32" s="28"/>
      <c r="H32" s="28"/>
      <c r="I32" s="28"/>
      <c r="J32" s="16">
        <v>83</v>
      </c>
      <c r="K32" s="3">
        <v>48</v>
      </c>
      <c r="L32" s="3">
        <v>48</v>
      </c>
      <c r="M32" s="3"/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226</v>
      </c>
      <c r="D33" s="28" t="s">
        <v>225</v>
      </c>
      <c r="E33" s="28"/>
      <c r="F33" s="28"/>
      <c r="G33" s="28"/>
      <c r="H33" s="28"/>
      <c r="I33" s="28"/>
      <c r="J33" s="16">
        <v>87</v>
      </c>
      <c r="K33" s="3">
        <v>54</v>
      </c>
      <c r="L33" s="3">
        <v>28</v>
      </c>
      <c r="M33" s="3"/>
      <c r="N33" s="3"/>
      <c r="O33" s="3"/>
      <c r="P33" s="3"/>
      <c r="Q33" s="8">
        <v>0</v>
      </c>
    </row>
    <row r="34" spans="2:17" x14ac:dyDescent="0.3">
      <c r="B34" s="5">
        <v>26</v>
      </c>
      <c r="C34" s="5" t="s">
        <v>228</v>
      </c>
      <c r="D34" s="21" t="s">
        <v>227</v>
      </c>
      <c r="E34" s="22"/>
      <c r="F34" s="22"/>
      <c r="G34" s="22"/>
      <c r="H34" s="22"/>
      <c r="I34" s="23"/>
      <c r="J34" s="16">
        <v>74</v>
      </c>
      <c r="K34" s="3">
        <v>93</v>
      </c>
      <c r="L34" s="3">
        <v>71</v>
      </c>
      <c r="M34" s="3"/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80</v>
      </c>
      <c r="D35" s="21" t="s">
        <v>95</v>
      </c>
      <c r="E35" s="22"/>
      <c r="F35" s="22"/>
      <c r="G35" s="22"/>
      <c r="H35" s="22"/>
      <c r="I35" s="23"/>
      <c r="J35" s="16">
        <v>77</v>
      </c>
      <c r="K35" s="3">
        <v>31</v>
      </c>
      <c r="L35" s="3">
        <v>40</v>
      </c>
      <c r="M35" s="3"/>
      <c r="N35" s="3"/>
      <c r="O35" s="3"/>
      <c r="P35" s="3"/>
      <c r="Q35" s="8">
        <v>0</v>
      </c>
    </row>
    <row r="36" spans="2:17" x14ac:dyDescent="0.3">
      <c r="B36" s="5">
        <v>28</v>
      </c>
      <c r="C36" s="5" t="s">
        <v>230</v>
      </c>
      <c r="D36" s="21" t="s">
        <v>229</v>
      </c>
      <c r="E36" s="22"/>
      <c r="F36" s="22"/>
      <c r="G36" s="22"/>
      <c r="H36" s="22"/>
      <c r="I36" s="23"/>
      <c r="J36" s="16">
        <v>56</v>
      </c>
      <c r="K36" s="3">
        <v>24</v>
      </c>
      <c r="L36" s="3">
        <v>72</v>
      </c>
      <c r="M36" s="3"/>
      <c r="N36" s="3"/>
      <c r="O36" s="3"/>
      <c r="P36" s="3"/>
      <c r="Q36" s="8">
        <v>0</v>
      </c>
    </row>
    <row r="37" spans="2:17" x14ac:dyDescent="0.3">
      <c r="B37" s="5">
        <v>29</v>
      </c>
      <c r="C37" s="5" t="s">
        <v>232</v>
      </c>
      <c r="D37" s="21" t="s">
        <v>231</v>
      </c>
      <c r="E37" s="22"/>
      <c r="F37" s="22"/>
      <c r="G37" s="22"/>
      <c r="H37" s="22"/>
      <c r="I37" s="23"/>
      <c r="J37" s="16">
        <v>17</v>
      </c>
      <c r="K37" s="3">
        <v>45</v>
      </c>
      <c r="L37" s="3">
        <v>24</v>
      </c>
      <c r="M37" s="3"/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82</v>
      </c>
      <c r="D38" s="21" t="s">
        <v>97</v>
      </c>
      <c r="E38" s="22"/>
      <c r="F38" s="22"/>
      <c r="G38" s="22"/>
      <c r="H38" s="22"/>
      <c r="I38" s="23"/>
      <c r="J38" s="16">
        <v>99</v>
      </c>
      <c r="K38" s="3">
        <v>76</v>
      </c>
      <c r="L38" s="3">
        <v>70</v>
      </c>
      <c r="M38" s="3"/>
      <c r="N38" s="3"/>
      <c r="O38" s="3"/>
      <c r="P38" s="3"/>
      <c r="Q38" s="8">
        <v>0</v>
      </c>
    </row>
    <row r="39" spans="2:17" x14ac:dyDescent="0.3">
      <c r="B39" s="5">
        <v>31</v>
      </c>
      <c r="C39" s="5" t="s">
        <v>234</v>
      </c>
      <c r="D39" s="21" t="s">
        <v>233</v>
      </c>
      <c r="E39" s="22"/>
      <c r="F39" s="22"/>
      <c r="G39" s="22"/>
      <c r="H39" s="22"/>
      <c r="I39" s="23"/>
      <c r="J39" s="16">
        <v>17</v>
      </c>
      <c r="K39" s="3">
        <v>0</v>
      </c>
      <c r="L39" s="3">
        <v>0</v>
      </c>
      <c r="M39" s="3"/>
      <c r="N39" s="3"/>
      <c r="O39" s="3"/>
      <c r="P39" s="3"/>
      <c r="Q39" s="8">
        <v>0</v>
      </c>
    </row>
    <row r="40" spans="2:17" x14ac:dyDescent="0.3">
      <c r="B40" s="5">
        <v>32</v>
      </c>
      <c r="C40" s="5" t="s">
        <v>83</v>
      </c>
      <c r="D40" s="21" t="s">
        <v>98</v>
      </c>
      <c r="E40" s="22"/>
      <c r="F40" s="22"/>
      <c r="G40" s="22"/>
      <c r="H40" s="22"/>
      <c r="I40" s="23"/>
      <c r="J40" s="16">
        <v>78</v>
      </c>
      <c r="K40" s="3">
        <v>38</v>
      </c>
      <c r="L40" s="3">
        <v>34</v>
      </c>
      <c r="M40" s="3"/>
      <c r="N40" s="3"/>
      <c r="O40" s="3"/>
      <c r="P40" s="3"/>
      <c r="Q40" s="8">
        <v>0</v>
      </c>
    </row>
    <row r="41" spans="2:17" x14ac:dyDescent="0.3">
      <c r="B41" s="5">
        <v>33</v>
      </c>
      <c r="C41" s="5" t="s">
        <v>236</v>
      </c>
      <c r="D41" s="21" t="s">
        <v>235</v>
      </c>
      <c r="E41" s="22"/>
      <c r="F41" s="22"/>
      <c r="G41" s="22"/>
      <c r="H41" s="22"/>
      <c r="I41" s="23"/>
      <c r="J41" s="16">
        <v>83</v>
      </c>
      <c r="K41" s="3">
        <v>73</v>
      </c>
      <c r="L41" s="3">
        <v>67</v>
      </c>
      <c r="M41" s="3"/>
      <c r="N41" s="3"/>
      <c r="O41" s="3"/>
      <c r="P41" s="3"/>
      <c r="Q41" s="8">
        <v>0</v>
      </c>
    </row>
    <row r="42" spans="2:17" x14ac:dyDescent="0.3">
      <c r="B42" s="5">
        <v>34</v>
      </c>
      <c r="C42" s="5" t="s">
        <v>238</v>
      </c>
      <c r="D42" s="21" t="s">
        <v>237</v>
      </c>
      <c r="E42" s="22"/>
      <c r="F42" s="22"/>
      <c r="G42" s="22"/>
      <c r="H42" s="22"/>
      <c r="I42" s="23"/>
      <c r="J42" s="16">
        <v>50</v>
      </c>
      <c r="K42" s="3">
        <v>0</v>
      </c>
      <c r="L42" s="3">
        <v>8</v>
      </c>
      <c r="M42" s="3"/>
      <c r="N42" s="3"/>
      <c r="O42" s="3"/>
      <c r="P42" s="3"/>
      <c r="Q42" s="8">
        <v>0</v>
      </c>
    </row>
    <row r="43" spans="2:17" x14ac:dyDescent="0.3">
      <c r="B43" s="5">
        <v>35</v>
      </c>
      <c r="C43" s="5" t="s">
        <v>240</v>
      </c>
      <c r="D43" s="21" t="s">
        <v>239</v>
      </c>
      <c r="E43" s="22"/>
      <c r="F43" s="22"/>
      <c r="G43" s="22"/>
      <c r="H43" s="22"/>
      <c r="I43" s="23"/>
      <c r="J43" s="16">
        <v>90</v>
      </c>
      <c r="K43" s="3">
        <v>68</v>
      </c>
      <c r="L43" s="3">
        <v>70</v>
      </c>
      <c r="M43" s="3"/>
      <c r="N43" s="3"/>
      <c r="O43" s="3"/>
      <c r="P43" s="3"/>
      <c r="Q43" s="8">
        <v>0</v>
      </c>
    </row>
    <row r="44" spans="2:17" x14ac:dyDescent="0.3">
      <c r="B44" s="5">
        <v>36</v>
      </c>
      <c r="C44" s="5" t="s">
        <v>242</v>
      </c>
      <c r="D44" s="21" t="s">
        <v>241</v>
      </c>
      <c r="E44" s="22"/>
      <c r="F44" s="22"/>
      <c r="G44" s="22"/>
      <c r="H44" s="22"/>
      <c r="I44" s="23"/>
      <c r="J44" s="16">
        <v>60</v>
      </c>
      <c r="K44" s="3">
        <v>66</v>
      </c>
      <c r="L44" s="3">
        <v>84</v>
      </c>
      <c r="M44" s="3"/>
      <c r="N44" s="3"/>
      <c r="O44" s="3"/>
      <c r="P44" s="3"/>
      <c r="Q44" s="8">
        <v>0</v>
      </c>
    </row>
    <row r="45" spans="2:17" x14ac:dyDescent="0.3">
      <c r="B45" s="5">
        <v>37</v>
      </c>
      <c r="C45" s="5" t="s">
        <v>244</v>
      </c>
      <c r="D45" s="21" t="s">
        <v>243</v>
      </c>
      <c r="E45" s="22"/>
      <c r="F45" s="22"/>
      <c r="G45" s="22"/>
      <c r="H45" s="22"/>
      <c r="I45" s="23"/>
      <c r="J45" s="16">
        <v>58</v>
      </c>
      <c r="K45" s="3">
        <v>37</v>
      </c>
      <c r="L45" s="3">
        <v>51</v>
      </c>
      <c r="M45" s="3"/>
      <c r="N45" s="3"/>
      <c r="O45" s="3"/>
      <c r="P45" s="3"/>
      <c r="Q45" s="8">
        <v>0</v>
      </c>
    </row>
    <row r="46" spans="2:17" x14ac:dyDescent="0.3">
      <c r="B46" s="5">
        <v>38</v>
      </c>
      <c r="C46" s="5" t="s">
        <v>49</v>
      </c>
      <c r="D46" s="21" t="s">
        <v>71</v>
      </c>
      <c r="E46" s="22"/>
      <c r="F46" s="22"/>
      <c r="G46" s="22"/>
      <c r="H46" s="22"/>
      <c r="I46" s="23"/>
      <c r="J46" s="16">
        <v>36</v>
      </c>
      <c r="K46" s="3">
        <v>23</v>
      </c>
      <c r="L46" s="3">
        <v>20</v>
      </c>
      <c r="M46" s="3"/>
      <c r="N46" s="3"/>
      <c r="O46" s="3"/>
      <c r="P46" s="3"/>
      <c r="Q46" s="8">
        <v>0</v>
      </c>
    </row>
    <row r="47" spans="2:17" x14ac:dyDescent="0.3">
      <c r="B47" s="5">
        <v>39</v>
      </c>
      <c r="C47" s="5" t="s">
        <v>246</v>
      </c>
      <c r="D47" s="21" t="s">
        <v>245</v>
      </c>
      <c r="E47" s="22"/>
      <c r="F47" s="22"/>
      <c r="G47" s="22"/>
      <c r="H47" s="22"/>
      <c r="I47" s="23"/>
      <c r="J47" s="16">
        <v>49</v>
      </c>
      <c r="K47" s="3">
        <v>22</v>
      </c>
      <c r="L47" s="3">
        <v>0</v>
      </c>
      <c r="M47" s="3"/>
      <c r="N47" s="3"/>
      <c r="O47" s="3"/>
      <c r="P47" s="3"/>
      <c r="Q47" s="8">
        <v>0</v>
      </c>
    </row>
    <row r="48" spans="2:17" x14ac:dyDescent="0.3">
      <c r="B48" s="5">
        <v>40</v>
      </c>
      <c r="C48" s="5" t="s">
        <v>88</v>
      </c>
      <c r="D48" s="21" t="s">
        <v>102</v>
      </c>
      <c r="E48" s="22"/>
      <c r="F48" s="22"/>
      <c r="G48" s="22"/>
      <c r="H48" s="22"/>
      <c r="I48" s="23"/>
      <c r="J48" s="16">
        <v>60</v>
      </c>
      <c r="K48" s="3">
        <v>25</v>
      </c>
      <c r="L48" s="3">
        <v>0</v>
      </c>
      <c r="M48" s="3"/>
      <c r="N48" s="3"/>
      <c r="O48" s="3"/>
      <c r="P48" s="3"/>
      <c r="Q48" s="8">
        <v>0</v>
      </c>
    </row>
    <row r="49" spans="2:17" x14ac:dyDescent="0.3">
      <c r="B49" s="5">
        <v>41</v>
      </c>
      <c r="C49" s="5" t="s">
        <v>248</v>
      </c>
      <c r="D49" s="21" t="s">
        <v>247</v>
      </c>
      <c r="E49" s="22"/>
      <c r="F49" s="22"/>
      <c r="G49" s="22"/>
      <c r="H49" s="22"/>
      <c r="I49" s="23"/>
      <c r="J49" s="16">
        <v>92</v>
      </c>
      <c r="K49" s="3">
        <v>91</v>
      </c>
      <c r="L49" s="3">
        <v>77</v>
      </c>
      <c r="M49" s="3"/>
      <c r="N49" s="3"/>
      <c r="O49" s="3"/>
      <c r="P49" s="3"/>
      <c r="Q49" s="8">
        <f>AVERAGE(J9:J49)</f>
        <v>70.121951219512198</v>
      </c>
    </row>
    <row r="50" spans="2:17" x14ac:dyDescent="0.3">
      <c r="B50" s="5"/>
      <c r="C50" s="5"/>
      <c r="D50" s="24"/>
      <c r="E50" s="25"/>
      <c r="F50" s="25"/>
      <c r="G50" s="25"/>
      <c r="H50" s="25"/>
      <c r="I50" s="26"/>
      <c r="J50" s="3"/>
      <c r="K50" s="3"/>
      <c r="L50" s="3"/>
      <c r="M50" s="3"/>
      <c r="N50" s="3"/>
      <c r="O50" s="3"/>
      <c r="P50" s="3"/>
      <c r="Q50" s="8"/>
    </row>
    <row r="51" spans="2:17" x14ac:dyDescent="0.3">
      <c r="B51" s="5"/>
      <c r="C51" s="5"/>
      <c r="D51" s="28"/>
      <c r="E51" s="28"/>
      <c r="F51" s="28"/>
      <c r="G51" s="28"/>
      <c r="H51" s="28"/>
      <c r="I51" s="28"/>
      <c r="J51" s="3"/>
      <c r="K51" s="3"/>
      <c r="L51" s="3"/>
      <c r="M51" s="3"/>
      <c r="N51" s="3"/>
      <c r="O51" s="3"/>
      <c r="P51" s="3"/>
      <c r="Q51" s="8"/>
    </row>
    <row r="52" spans="2:17" x14ac:dyDescent="0.3">
      <c r="C52" s="27"/>
      <c r="D52" s="27"/>
      <c r="E52" s="1"/>
      <c r="H52" s="38" t="s">
        <v>18</v>
      </c>
      <c r="I52" s="38"/>
      <c r="J52" s="9">
        <f t="shared" ref="J52:Q52" si="1">COUNTIF(J9:J51,"&gt;=70")</f>
        <v>26</v>
      </c>
      <c r="K52" s="9">
        <f t="shared" si="1"/>
        <v>17</v>
      </c>
      <c r="L52" s="9">
        <f t="shared" si="1"/>
        <v>14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1</v>
      </c>
    </row>
    <row r="53" spans="2:17" x14ac:dyDescent="0.3">
      <c r="C53" s="27"/>
      <c r="D53" s="27"/>
      <c r="E53" s="6"/>
      <c r="H53" s="39" t="s">
        <v>19</v>
      </c>
      <c r="I53" s="39"/>
      <c r="J53" s="10">
        <f t="shared" ref="J53:Q53" si="2">COUNTIF(J9:J51,"&lt;70")</f>
        <v>15</v>
      </c>
      <c r="K53" s="10">
        <f t="shared" si="2"/>
        <v>24</v>
      </c>
      <c r="L53" s="10">
        <f t="shared" si="2"/>
        <v>27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40</v>
      </c>
    </row>
    <row r="54" spans="2:17" x14ac:dyDescent="0.3">
      <c r="C54" s="27"/>
      <c r="D54" s="27"/>
      <c r="E54" s="27"/>
      <c r="H54" s="39" t="s">
        <v>20</v>
      </c>
      <c r="I54" s="39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0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41</v>
      </c>
    </row>
    <row r="55" spans="2:17" x14ac:dyDescent="0.3">
      <c r="C55" s="27"/>
      <c r="D55" s="27"/>
      <c r="E55" s="1"/>
      <c r="H55" s="40" t="s">
        <v>15</v>
      </c>
      <c r="I55" s="40"/>
      <c r="J55" s="11">
        <f>J52/J54</f>
        <v>0.63414634146341464</v>
      </c>
      <c r="K55" s="11">
        <f t="shared" ref="K55:Q55" si="4">K52/K54</f>
        <v>0.41463414634146339</v>
      </c>
      <c r="L55" s="11">
        <f t="shared" si="4"/>
        <v>0.34146341463414637</v>
      </c>
      <c r="M55" s="12" t="e">
        <f t="shared" si="4"/>
        <v>#DIV/0!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2.4390243902439025E-2</v>
      </c>
    </row>
    <row r="56" spans="2:17" x14ac:dyDescent="0.3">
      <c r="C56" s="27"/>
      <c r="D56" s="27"/>
      <c r="E56" s="1"/>
      <c r="H56" s="40" t="s">
        <v>16</v>
      </c>
      <c r="I56" s="40"/>
      <c r="J56" s="11">
        <f>J53/J54</f>
        <v>0.36585365853658536</v>
      </c>
      <c r="K56" s="11">
        <f t="shared" ref="K56:Q56" si="5">K53/K54</f>
        <v>0.58536585365853655</v>
      </c>
      <c r="L56" s="11">
        <f t="shared" si="5"/>
        <v>0.65853658536585369</v>
      </c>
      <c r="M56" s="12" t="e">
        <f t="shared" si="5"/>
        <v>#DIV/0!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0.97560975609756095</v>
      </c>
    </row>
    <row r="57" spans="2:17" x14ac:dyDescent="0.3">
      <c r="C57" s="27"/>
      <c r="D57" s="27"/>
      <c r="E57" s="6"/>
    </row>
    <row r="58" spans="2:17" x14ac:dyDescent="0.3">
      <c r="C58" s="1"/>
      <c r="D58" s="1"/>
      <c r="E58" s="6"/>
    </row>
    <row r="59" spans="2:17" x14ac:dyDescent="0.3">
      <c r="J59" s="36"/>
      <c r="K59" s="36"/>
      <c r="L59" s="36"/>
      <c r="M59" s="36"/>
      <c r="N59" s="36"/>
      <c r="O59" s="36"/>
      <c r="P59" s="36"/>
    </row>
    <row r="60" spans="2:17" x14ac:dyDescent="0.3">
      <c r="J60" s="34" t="s">
        <v>17</v>
      </c>
      <c r="K60" s="34"/>
      <c r="L60" s="34"/>
      <c r="M60" s="34"/>
      <c r="N60" s="34"/>
      <c r="O60" s="34"/>
      <c r="P60" s="34"/>
    </row>
  </sheetData>
  <mergeCells count="65"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  <mergeCell ref="D32:I32"/>
    <mergeCell ref="D21:I21"/>
    <mergeCell ref="D22:I22"/>
    <mergeCell ref="D23:I23"/>
    <mergeCell ref="D24:I24"/>
    <mergeCell ref="D25:I25"/>
    <mergeCell ref="D26:I26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A2" zoomScale="90" zoomScaleNormal="90" workbookViewId="0">
      <selection activeCell="V38" sqref="V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8.2" customHeight="1" x14ac:dyDescent="0.3">
      <c r="C4" t="s">
        <v>0</v>
      </c>
      <c r="D4" s="46" t="s">
        <v>194</v>
      </c>
      <c r="E4" s="47"/>
      <c r="F4" s="47"/>
      <c r="G4" s="47"/>
      <c r="I4" t="s">
        <v>1</v>
      </c>
      <c r="J4" s="48" t="s">
        <v>249</v>
      </c>
      <c r="K4" s="49"/>
      <c r="M4" t="s">
        <v>2</v>
      </c>
      <c r="N4" s="32">
        <v>45635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9"/>
      <c r="F6" s="49"/>
      <c r="G6" s="49"/>
      <c r="I6" s="27" t="s">
        <v>21</v>
      </c>
      <c r="J6" s="27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130</v>
      </c>
      <c r="D9" s="28" t="s">
        <v>250</v>
      </c>
      <c r="E9" s="28"/>
      <c r="F9" s="28"/>
      <c r="G9" s="28"/>
      <c r="H9" s="28"/>
      <c r="I9" s="28"/>
      <c r="J9" s="3">
        <v>89</v>
      </c>
      <c r="K9" s="3">
        <v>70</v>
      </c>
      <c r="L9" s="3">
        <v>85</v>
      </c>
      <c r="M9" s="3"/>
      <c r="N9" s="3"/>
      <c r="O9" s="3"/>
      <c r="P9" s="3"/>
      <c r="Q9" s="8">
        <f>SUM(J9:M9)/4</f>
        <v>61</v>
      </c>
    </row>
    <row r="10" spans="2:18" x14ac:dyDescent="0.3">
      <c r="B10" s="5">
        <f>B9+1</f>
        <v>2</v>
      </c>
      <c r="C10" s="5" t="s">
        <v>105</v>
      </c>
      <c r="D10" s="28" t="s">
        <v>118</v>
      </c>
      <c r="E10" s="28"/>
      <c r="F10" s="28"/>
      <c r="G10" s="28"/>
      <c r="H10" s="28"/>
      <c r="I10" s="28"/>
      <c r="J10" s="3">
        <v>90</v>
      </c>
      <c r="K10" s="3">
        <v>49</v>
      </c>
      <c r="L10" s="3">
        <v>96</v>
      </c>
      <c r="M10" s="3"/>
      <c r="N10" s="3"/>
      <c r="O10" s="3"/>
      <c r="P10" s="3"/>
      <c r="Q10" s="8">
        <v>0</v>
      </c>
    </row>
    <row r="11" spans="2:18" x14ac:dyDescent="0.3">
      <c r="B11" s="5">
        <f t="shared" ref="B11:B34" si="0">B10+1</f>
        <v>3</v>
      </c>
      <c r="C11" s="5" t="s">
        <v>106</v>
      </c>
      <c r="D11" s="28" t="s">
        <v>119</v>
      </c>
      <c r="E11" s="28"/>
      <c r="F11" s="28"/>
      <c r="G11" s="28"/>
      <c r="H11" s="28"/>
      <c r="I11" s="28"/>
      <c r="J11" s="3">
        <v>94</v>
      </c>
      <c r="K11" s="3">
        <v>81</v>
      </c>
      <c r="L11" s="3">
        <v>83</v>
      </c>
      <c r="M11" s="3"/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107</v>
      </c>
      <c r="D12" s="28" t="s">
        <v>120</v>
      </c>
      <c r="E12" s="28"/>
      <c r="F12" s="28"/>
      <c r="G12" s="28"/>
      <c r="H12" s="28"/>
      <c r="I12" s="28"/>
      <c r="J12" s="3">
        <v>70</v>
      </c>
      <c r="K12" s="3">
        <v>47</v>
      </c>
      <c r="L12" s="3">
        <v>67</v>
      </c>
      <c r="M12" s="3"/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108</v>
      </c>
      <c r="D13" s="28" t="s">
        <v>251</v>
      </c>
      <c r="E13" s="28"/>
      <c r="F13" s="28"/>
      <c r="G13" s="28"/>
      <c r="H13" s="28"/>
      <c r="I13" s="28"/>
      <c r="J13" s="3">
        <v>81</v>
      </c>
      <c r="K13" s="3">
        <v>80</v>
      </c>
      <c r="L13" s="3">
        <v>64</v>
      </c>
      <c r="M13" s="3"/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255</v>
      </c>
      <c r="D14" s="28" t="s">
        <v>254</v>
      </c>
      <c r="E14" s="28"/>
      <c r="F14" s="28"/>
      <c r="G14" s="28"/>
      <c r="H14" s="28"/>
      <c r="I14" s="28"/>
      <c r="J14" s="3">
        <v>0</v>
      </c>
      <c r="K14" s="3">
        <v>0</v>
      </c>
      <c r="L14" s="3">
        <v>0</v>
      </c>
      <c r="M14" s="3"/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133</v>
      </c>
      <c r="D15" s="28" t="s">
        <v>143</v>
      </c>
      <c r="E15" s="28"/>
      <c r="F15" s="28"/>
      <c r="G15" s="28"/>
      <c r="H15" s="28"/>
      <c r="I15" s="28"/>
      <c r="J15" s="3">
        <v>26</v>
      </c>
      <c r="K15" s="3">
        <v>20</v>
      </c>
      <c r="L15" s="3">
        <v>0</v>
      </c>
      <c r="M15" s="3"/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109</v>
      </c>
      <c r="D16" s="28" t="s">
        <v>121</v>
      </c>
      <c r="E16" s="28"/>
      <c r="F16" s="28"/>
      <c r="G16" s="28"/>
      <c r="H16" s="28"/>
      <c r="I16" s="28"/>
      <c r="J16" s="3">
        <v>98</v>
      </c>
      <c r="K16" s="3">
        <v>61</v>
      </c>
      <c r="L16" s="3">
        <v>81</v>
      </c>
      <c r="M16" s="3"/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257</v>
      </c>
      <c r="D17" s="28" t="s">
        <v>256</v>
      </c>
      <c r="E17" s="28"/>
      <c r="F17" s="28"/>
      <c r="G17" s="28"/>
      <c r="H17" s="28"/>
      <c r="I17" s="28"/>
      <c r="J17" s="3">
        <v>86</v>
      </c>
      <c r="K17" s="3">
        <v>70</v>
      </c>
      <c r="L17" s="3">
        <v>93</v>
      </c>
      <c r="M17" s="3"/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135</v>
      </c>
      <c r="D18" s="28" t="s">
        <v>145</v>
      </c>
      <c r="E18" s="28"/>
      <c r="F18" s="28"/>
      <c r="G18" s="28"/>
      <c r="H18" s="28"/>
      <c r="I18" s="28"/>
      <c r="J18" s="3">
        <v>80</v>
      </c>
      <c r="K18" s="3">
        <v>64</v>
      </c>
      <c r="L18" s="3">
        <v>81</v>
      </c>
      <c r="M18" s="3"/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136</v>
      </c>
      <c r="D19" s="28" t="s">
        <v>146</v>
      </c>
      <c r="E19" s="28"/>
      <c r="F19" s="28"/>
      <c r="G19" s="28"/>
      <c r="H19" s="28"/>
      <c r="I19" s="28"/>
      <c r="J19" s="3">
        <v>56</v>
      </c>
      <c r="K19" s="3">
        <v>87</v>
      </c>
      <c r="L19" s="3">
        <v>87</v>
      </c>
      <c r="M19" s="3"/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110</v>
      </c>
      <c r="D20" s="28" t="s">
        <v>122</v>
      </c>
      <c r="E20" s="28"/>
      <c r="F20" s="28"/>
      <c r="G20" s="28"/>
      <c r="H20" s="28"/>
      <c r="I20" s="28"/>
      <c r="J20" s="3">
        <v>80</v>
      </c>
      <c r="K20" s="3">
        <v>33</v>
      </c>
      <c r="L20" s="3">
        <v>67</v>
      </c>
      <c r="M20" s="3"/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111</v>
      </c>
      <c r="D21" s="43" t="s">
        <v>258</v>
      </c>
      <c r="E21" s="44"/>
      <c r="F21" s="44"/>
      <c r="G21" s="44"/>
      <c r="H21" s="44"/>
      <c r="I21" s="45"/>
      <c r="J21" s="3">
        <v>92</v>
      </c>
      <c r="K21" s="3">
        <v>86</v>
      </c>
      <c r="L21" s="3">
        <v>78</v>
      </c>
      <c r="M21" s="3"/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137</v>
      </c>
      <c r="D22" s="28" t="s">
        <v>147</v>
      </c>
      <c r="E22" s="28"/>
      <c r="F22" s="28"/>
      <c r="G22" s="28"/>
      <c r="H22" s="28"/>
      <c r="I22" s="28"/>
      <c r="J22" s="3">
        <v>84</v>
      </c>
      <c r="K22" s="3">
        <v>42</v>
      </c>
      <c r="L22" s="3">
        <v>72</v>
      </c>
      <c r="M22" s="3"/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260</v>
      </c>
      <c r="D23" s="28" t="s">
        <v>259</v>
      </c>
      <c r="E23" s="28"/>
      <c r="F23" s="28"/>
      <c r="G23" s="28"/>
      <c r="H23" s="28"/>
      <c r="I23" s="28"/>
      <c r="J23" s="3">
        <v>73</v>
      </c>
      <c r="K23" s="3">
        <v>47</v>
      </c>
      <c r="L23" s="3">
        <v>60</v>
      </c>
      <c r="M23" s="3"/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112</v>
      </c>
      <c r="D24" s="28" t="s">
        <v>123</v>
      </c>
      <c r="E24" s="28"/>
      <c r="F24" s="28"/>
      <c r="G24" s="28"/>
      <c r="H24" s="28"/>
      <c r="I24" s="28"/>
      <c r="J24" s="3">
        <v>98</v>
      </c>
      <c r="K24" s="3">
        <v>96</v>
      </c>
      <c r="L24" s="3">
        <v>98</v>
      </c>
      <c r="M24" s="3"/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113</v>
      </c>
      <c r="D25" s="28" t="s">
        <v>124</v>
      </c>
      <c r="E25" s="28"/>
      <c r="F25" s="28"/>
      <c r="G25" s="28"/>
      <c r="H25" s="28"/>
      <c r="I25" s="28"/>
      <c r="J25" s="3">
        <v>92</v>
      </c>
      <c r="K25" s="3">
        <v>94</v>
      </c>
      <c r="L25" s="3">
        <v>92</v>
      </c>
      <c r="M25" s="3"/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262</v>
      </c>
      <c r="D26" s="28" t="s">
        <v>261</v>
      </c>
      <c r="E26" s="28"/>
      <c r="F26" s="28"/>
      <c r="G26" s="28"/>
      <c r="H26" s="28"/>
      <c r="I26" s="28"/>
      <c r="J26" s="3">
        <v>76</v>
      </c>
      <c r="K26" s="3">
        <v>48</v>
      </c>
      <c r="L26" s="3">
        <v>76</v>
      </c>
      <c r="M26" s="3"/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138</v>
      </c>
      <c r="D27" s="28" t="s">
        <v>148</v>
      </c>
      <c r="E27" s="28"/>
      <c r="F27" s="28"/>
      <c r="G27" s="28"/>
      <c r="H27" s="28"/>
      <c r="I27" s="28"/>
      <c r="J27" s="3">
        <v>85</v>
      </c>
      <c r="K27" s="3">
        <v>88</v>
      </c>
      <c r="L27" s="3">
        <v>92</v>
      </c>
      <c r="M27" s="3"/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139</v>
      </c>
      <c r="D28" s="28" t="s">
        <v>289</v>
      </c>
      <c r="E28" s="28"/>
      <c r="F28" s="28"/>
      <c r="G28" s="28"/>
      <c r="H28" s="28"/>
      <c r="I28" s="28"/>
      <c r="J28" s="3">
        <v>97</v>
      </c>
      <c r="K28" s="3">
        <v>96</v>
      </c>
      <c r="L28" s="3">
        <v>92</v>
      </c>
      <c r="M28" s="3"/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264</v>
      </c>
      <c r="D29" s="28" t="s">
        <v>263</v>
      </c>
      <c r="E29" s="28"/>
      <c r="F29" s="28"/>
      <c r="G29" s="28"/>
      <c r="H29" s="28"/>
      <c r="I29" s="28"/>
      <c r="J29" s="3">
        <v>93</v>
      </c>
      <c r="K29" s="3">
        <v>27</v>
      </c>
      <c r="L29" s="3">
        <v>48</v>
      </c>
      <c r="M29" s="3"/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114</v>
      </c>
      <c r="D30" s="28" t="s">
        <v>125</v>
      </c>
      <c r="E30" s="28"/>
      <c r="F30" s="28"/>
      <c r="G30" s="28"/>
      <c r="H30" s="28"/>
      <c r="I30" s="28"/>
      <c r="J30" s="3">
        <v>83</v>
      </c>
      <c r="K30" s="3">
        <v>74</v>
      </c>
      <c r="L30" s="3">
        <v>100</v>
      </c>
      <c r="M30" s="3"/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18" t="s">
        <v>115</v>
      </c>
      <c r="D31" s="28" t="s">
        <v>126</v>
      </c>
      <c r="E31" s="28"/>
      <c r="F31" s="28"/>
      <c r="G31" s="28"/>
      <c r="H31" s="28"/>
      <c r="I31" s="28"/>
      <c r="J31" s="3">
        <v>88</v>
      </c>
      <c r="K31" s="3">
        <v>84</v>
      </c>
      <c r="L31" s="3">
        <v>80</v>
      </c>
      <c r="M31" s="3"/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266</v>
      </c>
      <c r="D32" s="28" t="s">
        <v>265</v>
      </c>
      <c r="E32" s="28"/>
      <c r="F32" s="28"/>
      <c r="G32" s="28"/>
      <c r="H32" s="28"/>
      <c r="I32" s="28"/>
      <c r="J32" s="3">
        <v>43</v>
      </c>
      <c r="K32" s="3">
        <v>24</v>
      </c>
      <c r="L32" s="3">
        <v>0</v>
      </c>
      <c r="M32" s="3"/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116</v>
      </c>
      <c r="D33" s="28" t="s">
        <v>127</v>
      </c>
      <c r="E33" s="28"/>
      <c r="F33" s="28"/>
      <c r="G33" s="28"/>
      <c r="H33" s="28"/>
      <c r="I33" s="28"/>
      <c r="J33" s="3">
        <v>86</v>
      </c>
      <c r="K33" s="3">
        <v>28</v>
      </c>
      <c r="L33" s="3">
        <v>59</v>
      </c>
      <c r="M33" s="3"/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140</v>
      </c>
      <c r="D34" s="28" t="s">
        <v>290</v>
      </c>
      <c r="E34" s="28"/>
      <c r="F34" s="28"/>
      <c r="G34" s="28"/>
      <c r="H34" s="28"/>
      <c r="I34" s="28"/>
      <c r="J34" s="3">
        <v>35</v>
      </c>
      <c r="K34" s="3">
        <v>40</v>
      </c>
      <c r="L34" s="3">
        <v>61</v>
      </c>
      <c r="M34" s="3"/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117</v>
      </c>
      <c r="D35" s="21" t="s">
        <v>128</v>
      </c>
      <c r="E35" s="22"/>
      <c r="F35" s="22"/>
      <c r="G35" s="22"/>
      <c r="H35" s="22"/>
      <c r="I35" s="23"/>
      <c r="J35" s="3">
        <v>0</v>
      </c>
      <c r="K35" s="3">
        <v>0</v>
      </c>
      <c r="L35" s="3">
        <v>0</v>
      </c>
      <c r="M35" s="3"/>
      <c r="N35" s="3"/>
      <c r="O35" s="3"/>
      <c r="P35" s="3"/>
      <c r="Q35" s="8">
        <v>0</v>
      </c>
    </row>
    <row r="36" spans="2:17" x14ac:dyDescent="0.3">
      <c r="B36" s="5"/>
      <c r="D36" s="21"/>
      <c r="E36" s="22"/>
      <c r="F36" s="22"/>
      <c r="G36" s="22"/>
      <c r="H36" s="22"/>
      <c r="I36" s="23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/>
      <c r="C37" s="5"/>
      <c r="D37" s="21"/>
      <c r="E37" s="22"/>
      <c r="F37" s="22"/>
      <c r="G37" s="22"/>
      <c r="H37" s="22"/>
      <c r="I37" s="23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/>
      <c r="C38" s="5"/>
      <c r="D38" s="21"/>
      <c r="E38" s="22"/>
      <c r="F38" s="22"/>
      <c r="G38" s="22"/>
      <c r="H38" s="22"/>
      <c r="I38" s="23"/>
      <c r="J38" s="3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28"/>
      <c r="E39" s="28"/>
      <c r="F39" s="28"/>
      <c r="G39" s="28"/>
      <c r="H39" s="28"/>
      <c r="I39" s="28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7"/>
      <c r="D40" s="27"/>
      <c r="E40" s="1"/>
      <c r="H40" s="38" t="s">
        <v>18</v>
      </c>
      <c r="I40" s="38"/>
      <c r="J40" s="9">
        <f t="shared" ref="J40:Q40" si="1">COUNTIF(J9:J39,"&gt;=70")</f>
        <v>21</v>
      </c>
      <c r="K40" s="9">
        <f t="shared" si="1"/>
        <v>12</v>
      </c>
      <c r="L40" s="9">
        <f t="shared" si="1"/>
        <v>16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7"/>
      <c r="D41" s="27"/>
      <c r="E41" s="6"/>
      <c r="H41" s="39" t="s">
        <v>19</v>
      </c>
      <c r="I41" s="39"/>
      <c r="J41" s="10">
        <f t="shared" ref="J41:Q41" si="2">COUNTIF(J9:J39,"&lt;70")</f>
        <v>6</v>
      </c>
      <c r="K41" s="10">
        <f t="shared" si="2"/>
        <v>15</v>
      </c>
      <c r="L41" s="10">
        <f t="shared" si="2"/>
        <v>11</v>
      </c>
      <c r="M41" s="10">
        <f t="shared" si="2"/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27</v>
      </c>
    </row>
    <row r="42" spans="2:17" x14ac:dyDescent="0.3">
      <c r="C42" s="27"/>
      <c r="D42" s="27"/>
      <c r="E42" s="27"/>
      <c r="H42" s="39" t="s">
        <v>20</v>
      </c>
      <c r="I42" s="39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0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27</v>
      </c>
    </row>
    <row r="43" spans="2:17" x14ac:dyDescent="0.3">
      <c r="C43" s="27"/>
      <c r="D43" s="27"/>
      <c r="E43" s="1"/>
      <c r="H43" s="40" t="s">
        <v>15</v>
      </c>
      <c r="I43" s="40"/>
      <c r="J43" s="11">
        <f>J40/J42</f>
        <v>0.77777777777777779</v>
      </c>
      <c r="K43" s="11">
        <f t="shared" ref="K43:Q43" si="4">K40/K42</f>
        <v>0.44444444444444442</v>
      </c>
      <c r="L43" s="11">
        <f t="shared" si="4"/>
        <v>0.59259259259259256</v>
      </c>
      <c r="M43" s="12" t="e">
        <f t="shared" si="4"/>
        <v>#DIV/0!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7"/>
      <c r="D44" s="27"/>
      <c r="E44" s="1"/>
      <c r="H44" s="40" t="s">
        <v>16</v>
      </c>
      <c r="I44" s="40"/>
      <c r="J44" s="11">
        <f>J41/J42</f>
        <v>0.22222222222222221</v>
      </c>
      <c r="K44" s="11">
        <f t="shared" ref="K44:Q44" si="5">K41/K42</f>
        <v>0.55555555555555558</v>
      </c>
      <c r="L44" s="11">
        <f t="shared" si="5"/>
        <v>0.40740740740740738</v>
      </c>
      <c r="M44" s="12" t="e">
        <f t="shared" si="5"/>
        <v>#DIV/0!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7"/>
      <c r="D45" s="27"/>
      <c r="E45" s="6"/>
    </row>
    <row r="46" spans="2:17" x14ac:dyDescent="0.3">
      <c r="C46" s="1"/>
      <c r="D46" s="1"/>
      <c r="E46" s="6"/>
    </row>
    <row r="47" spans="2:17" x14ac:dyDescent="0.3">
      <c r="J47" s="36"/>
      <c r="K47" s="36"/>
      <c r="L47" s="36"/>
      <c r="M47" s="36"/>
      <c r="N47" s="36"/>
      <c r="O47" s="36"/>
      <c r="P47" s="36"/>
    </row>
    <row r="48" spans="2:17" x14ac:dyDescent="0.3">
      <c r="J48" s="34" t="s">
        <v>17</v>
      </c>
      <c r="K48" s="34"/>
      <c r="L48" s="34"/>
      <c r="M48" s="34"/>
      <c r="N48" s="34"/>
      <c r="O48" s="34"/>
      <c r="P48" s="34"/>
    </row>
  </sheetData>
  <mergeCells count="5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2" zoomScaleNormal="100" workbookViewId="0">
      <selection activeCell="L17" sqref="L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8.8" customHeight="1" x14ac:dyDescent="0.3">
      <c r="C4" t="s">
        <v>0</v>
      </c>
      <c r="D4" s="41" t="s">
        <v>271</v>
      </c>
      <c r="E4" s="41"/>
      <c r="F4" s="41"/>
      <c r="G4" s="41"/>
      <c r="I4" t="s">
        <v>1</v>
      </c>
      <c r="J4" s="48" t="s">
        <v>272</v>
      </c>
      <c r="K4" s="48"/>
      <c r="M4" t="s">
        <v>2</v>
      </c>
      <c r="N4" s="32">
        <v>45635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196</v>
      </c>
      <c r="E6" s="41"/>
      <c r="F6" s="41"/>
      <c r="G6" s="41"/>
      <c r="I6" s="27" t="s">
        <v>21</v>
      </c>
      <c r="J6" s="27"/>
      <c r="K6" s="52" t="s">
        <v>25</v>
      </c>
      <c r="L6" s="52"/>
      <c r="M6" s="52"/>
      <c r="N6" s="52"/>
      <c r="O6" s="52"/>
      <c r="P6" s="52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8" t="s">
        <v>55</v>
      </c>
      <c r="E9" s="28"/>
      <c r="F9" s="28"/>
      <c r="G9" s="28"/>
      <c r="H9" s="28"/>
      <c r="I9" s="28"/>
      <c r="J9" s="3">
        <v>97</v>
      </c>
      <c r="K9" s="3">
        <v>100</v>
      </c>
      <c r="L9" s="3">
        <v>89</v>
      </c>
      <c r="M9" s="3"/>
      <c r="N9" s="3"/>
      <c r="O9" s="3"/>
      <c r="P9" s="3"/>
      <c r="Q9" s="8">
        <f>SUM(J9:M9)/3</f>
        <v>95.333333333333329</v>
      </c>
    </row>
    <row r="10" spans="2:18" x14ac:dyDescent="0.3">
      <c r="B10" s="5">
        <f>B9+1</f>
        <v>2</v>
      </c>
      <c r="C10" s="5" t="s">
        <v>30</v>
      </c>
      <c r="D10" s="28" t="s">
        <v>57</v>
      </c>
      <c r="E10" s="28"/>
      <c r="F10" s="28"/>
      <c r="G10" s="28"/>
      <c r="H10" s="28"/>
      <c r="I10" s="28"/>
      <c r="J10" s="3">
        <v>80</v>
      </c>
      <c r="K10" s="3">
        <v>100</v>
      </c>
      <c r="L10" s="3">
        <v>100</v>
      </c>
      <c r="M10" s="3"/>
      <c r="N10" s="3"/>
      <c r="O10" s="3"/>
      <c r="P10" s="3"/>
      <c r="Q10" s="8">
        <v>0</v>
      </c>
    </row>
    <row r="11" spans="2:18" x14ac:dyDescent="0.3">
      <c r="B11" s="5">
        <f t="shared" ref="B11:B17" si="0">B10+1</f>
        <v>3</v>
      </c>
      <c r="C11" s="5" t="s">
        <v>34</v>
      </c>
      <c r="D11" s="28" t="s">
        <v>60</v>
      </c>
      <c r="E11" s="28"/>
      <c r="F11" s="28"/>
      <c r="G11" s="28"/>
      <c r="H11" s="28"/>
      <c r="I11" s="28"/>
      <c r="J11" s="3">
        <v>66</v>
      </c>
      <c r="K11" s="3">
        <v>100</v>
      </c>
      <c r="L11" s="3">
        <v>87</v>
      </c>
      <c r="M11" s="3"/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76</v>
      </c>
      <c r="D12" s="28" t="s">
        <v>92</v>
      </c>
      <c r="E12" s="28"/>
      <c r="F12" s="28"/>
      <c r="G12" s="28"/>
      <c r="H12" s="28"/>
      <c r="I12" s="28"/>
      <c r="J12" s="3">
        <v>85</v>
      </c>
      <c r="K12" s="3">
        <v>97</v>
      </c>
      <c r="L12" s="16">
        <v>96</v>
      </c>
      <c r="M12" s="3"/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78</v>
      </c>
      <c r="D13" s="28" t="s">
        <v>93</v>
      </c>
      <c r="E13" s="28"/>
      <c r="F13" s="28"/>
      <c r="G13" s="28"/>
      <c r="H13" s="28"/>
      <c r="I13" s="28"/>
      <c r="J13" s="3">
        <v>91</v>
      </c>
      <c r="K13" s="3">
        <v>100</v>
      </c>
      <c r="L13" s="3">
        <v>95</v>
      </c>
      <c r="M13" s="3"/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79</v>
      </c>
      <c r="D14" s="28" t="s">
        <v>94</v>
      </c>
      <c r="E14" s="28"/>
      <c r="F14" s="28"/>
      <c r="G14" s="28"/>
      <c r="H14" s="28"/>
      <c r="I14" s="28"/>
      <c r="J14" s="3">
        <v>89</v>
      </c>
      <c r="K14" s="3">
        <v>100</v>
      </c>
      <c r="L14" s="3">
        <v>99</v>
      </c>
      <c r="M14" s="3"/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43</v>
      </c>
      <c r="D15" s="28" t="s">
        <v>273</v>
      </c>
      <c r="E15" s="28"/>
      <c r="F15" s="28"/>
      <c r="G15" s="28"/>
      <c r="H15" s="28"/>
      <c r="I15" s="28"/>
      <c r="J15" s="3">
        <v>95</v>
      </c>
      <c r="K15" s="3">
        <v>100</v>
      </c>
      <c r="L15" s="3">
        <v>100</v>
      </c>
      <c r="M15" s="3"/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47</v>
      </c>
      <c r="D16" s="28" t="s">
        <v>69</v>
      </c>
      <c r="E16" s="28"/>
      <c r="F16" s="28"/>
      <c r="G16" s="28"/>
      <c r="H16" s="28"/>
      <c r="I16" s="28"/>
      <c r="J16" s="16">
        <v>99</v>
      </c>
      <c r="K16" s="3">
        <v>100</v>
      </c>
      <c r="L16" s="3">
        <v>100</v>
      </c>
      <c r="M16" s="3"/>
      <c r="N16" s="3"/>
      <c r="O16" s="3"/>
      <c r="P16" s="3"/>
      <c r="Q16" s="20">
        <v>0</v>
      </c>
    </row>
    <row r="17" spans="2:17" x14ac:dyDescent="0.3">
      <c r="B17" s="5">
        <f t="shared" si="0"/>
        <v>9</v>
      </c>
      <c r="C17" s="5" t="s">
        <v>51</v>
      </c>
      <c r="D17" s="28" t="s">
        <v>72</v>
      </c>
      <c r="E17" s="28"/>
      <c r="F17" s="28"/>
      <c r="G17" s="28"/>
      <c r="H17" s="28"/>
      <c r="I17" s="28"/>
      <c r="J17" s="3">
        <v>98</v>
      </c>
      <c r="K17" s="3">
        <v>100</v>
      </c>
      <c r="L17" s="3">
        <v>99</v>
      </c>
      <c r="M17" s="3"/>
      <c r="N17" s="3"/>
      <c r="O17" s="3"/>
      <c r="P17" s="3"/>
      <c r="Q17" s="8">
        <v>0</v>
      </c>
    </row>
    <row r="18" spans="2:17" x14ac:dyDescent="0.3">
      <c r="B18" s="5"/>
      <c r="C18" s="5"/>
      <c r="D18" s="28"/>
      <c r="E18" s="28"/>
      <c r="F18" s="28"/>
      <c r="G18" s="28"/>
      <c r="H18" s="28"/>
      <c r="I18" s="28"/>
      <c r="J18" s="3"/>
      <c r="K18" s="3"/>
      <c r="L18" s="3"/>
      <c r="M18" s="3"/>
      <c r="N18" s="3"/>
      <c r="O18" s="3"/>
      <c r="P18" s="3"/>
      <c r="Q18" s="8"/>
    </row>
    <row r="19" spans="2:17" x14ac:dyDescent="0.3">
      <c r="B19" s="5"/>
      <c r="C19" s="5"/>
      <c r="D19" s="28"/>
      <c r="E19" s="28"/>
      <c r="F19" s="28"/>
      <c r="G19" s="28"/>
      <c r="H19" s="28"/>
      <c r="I19" s="28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/>
      <c r="C20" s="5"/>
      <c r="D20" s="28"/>
      <c r="E20" s="28"/>
      <c r="F20" s="28"/>
      <c r="G20" s="28"/>
      <c r="H20" s="28"/>
      <c r="I20" s="28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/>
      <c r="C21" s="5"/>
      <c r="D21" s="28"/>
      <c r="E21" s="28"/>
      <c r="F21" s="28"/>
      <c r="G21" s="28"/>
      <c r="H21" s="28"/>
      <c r="I21" s="28"/>
      <c r="J21" s="15"/>
      <c r="K21" s="3"/>
      <c r="L21" s="3"/>
      <c r="M21" s="3"/>
      <c r="N21" s="3"/>
      <c r="O21" s="3"/>
      <c r="P21" s="3"/>
      <c r="Q21" s="17"/>
    </row>
    <row r="22" spans="2:17" x14ac:dyDescent="0.3">
      <c r="B22" s="5"/>
      <c r="C22" s="5"/>
      <c r="D22" s="28"/>
      <c r="E22" s="28"/>
      <c r="F22" s="28"/>
      <c r="G22" s="28"/>
      <c r="H22" s="28"/>
      <c r="I22" s="28"/>
      <c r="J22" s="15"/>
      <c r="K22" s="3"/>
      <c r="L22" s="3"/>
      <c r="M22" s="3"/>
      <c r="N22" s="3"/>
      <c r="O22" s="3"/>
      <c r="P22" s="3"/>
      <c r="Q22" s="17"/>
    </row>
    <row r="23" spans="2:17" x14ac:dyDescent="0.3">
      <c r="B23" s="5"/>
      <c r="C23" s="5"/>
      <c r="D23" s="28"/>
      <c r="E23" s="28"/>
      <c r="F23" s="28"/>
      <c r="G23" s="28"/>
      <c r="H23" s="28"/>
      <c r="I23" s="28"/>
      <c r="J23" s="15"/>
      <c r="K23" s="3"/>
      <c r="L23" s="3"/>
      <c r="M23" s="3"/>
      <c r="N23" s="3"/>
      <c r="O23" s="3"/>
      <c r="P23" s="3"/>
      <c r="Q23" s="17"/>
    </row>
    <row r="24" spans="2:17" x14ac:dyDescent="0.3">
      <c r="B24" s="5"/>
      <c r="C24" s="5"/>
      <c r="D24" s="28"/>
      <c r="E24" s="28"/>
      <c r="F24" s="28"/>
      <c r="G24" s="28"/>
      <c r="H24" s="28"/>
      <c r="I24" s="28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/>
      <c r="C25" s="5"/>
      <c r="D25" s="28"/>
      <c r="E25" s="28"/>
      <c r="F25" s="28"/>
      <c r="G25" s="28"/>
      <c r="H25" s="28"/>
      <c r="I25" s="28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/>
      <c r="C26" s="5"/>
      <c r="D26" s="28"/>
      <c r="E26" s="28"/>
      <c r="F26" s="28"/>
      <c r="G26" s="28"/>
      <c r="H26" s="28"/>
      <c r="I26" s="28"/>
      <c r="J26" s="15"/>
      <c r="K26" s="3"/>
      <c r="L26" s="3"/>
      <c r="M26" s="3"/>
      <c r="N26" s="3"/>
      <c r="O26" s="3"/>
      <c r="P26" s="3"/>
      <c r="Q26" s="17"/>
    </row>
    <row r="27" spans="2:17" x14ac:dyDescent="0.3">
      <c r="B27" s="5"/>
      <c r="C27" s="5"/>
      <c r="D27" s="28"/>
      <c r="E27" s="28"/>
      <c r="F27" s="28"/>
      <c r="G27" s="28"/>
      <c r="H27" s="28"/>
      <c r="I27" s="28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8"/>
      <c r="E28" s="28"/>
      <c r="F28" s="28"/>
      <c r="G28" s="28"/>
      <c r="H28" s="28"/>
      <c r="I28" s="28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/>
      <c r="C29" s="5"/>
      <c r="D29" s="51"/>
      <c r="E29" s="51"/>
      <c r="F29" s="51"/>
      <c r="G29" s="51"/>
      <c r="H29" s="51"/>
      <c r="I29" s="51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51"/>
      <c r="E30" s="51"/>
      <c r="F30" s="51"/>
      <c r="G30" s="51"/>
      <c r="H30" s="51"/>
      <c r="I30" s="51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51"/>
      <c r="E31" s="51"/>
      <c r="F31" s="51"/>
      <c r="G31" s="51"/>
      <c r="H31" s="51"/>
      <c r="I31" s="51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51"/>
      <c r="E32" s="51"/>
      <c r="F32" s="51"/>
      <c r="G32" s="51"/>
      <c r="H32" s="51"/>
      <c r="I32" s="51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7"/>
      <c r="D35" s="27"/>
      <c r="E35" s="1"/>
      <c r="H35" s="38" t="s">
        <v>18</v>
      </c>
      <c r="I35" s="38"/>
      <c r="J35" s="9">
        <f t="shared" ref="J35:Q35" si="1">COUNTIF(J9:J34,"&gt;=70")</f>
        <v>8</v>
      </c>
      <c r="K35" s="9">
        <f t="shared" si="1"/>
        <v>9</v>
      </c>
      <c r="L35" s="9">
        <f t="shared" si="1"/>
        <v>9</v>
      </c>
      <c r="M35" s="9">
        <f t="shared" si="1"/>
        <v>0</v>
      </c>
      <c r="N35" s="9">
        <f t="shared" si="1"/>
        <v>0</v>
      </c>
      <c r="O35" s="9">
        <f t="shared" si="1"/>
        <v>0</v>
      </c>
      <c r="P35" s="9">
        <f t="shared" si="1"/>
        <v>0</v>
      </c>
      <c r="Q35" s="13">
        <f t="shared" si="1"/>
        <v>1</v>
      </c>
    </row>
    <row r="36" spans="2:17" x14ac:dyDescent="0.3">
      <c r="C36" s="27"/>
      <c r="D36" s="27"/>
      <c r="E36" s="6"/>
      <c r="H36" s="39" t="s">
        <v>19</v>
      </c>
      <c r="I36" s="39"/>
      <c r="J36" s="10">
        <f t="shared" ref="J36:Q36" si="2">COUNTIF(J9:J34,"&lt;70")</f>
        <v>1</v>
      </c>
      <c r="K36" s="10">
        <f t="shared" si="2"/>
        <v>0</v>
      </c>
      <c r="L36" s="10">
        <f t="shared" si="2"/>
        <v>0</v>
      </c>
      <c r="M36" s="10">
        <f t="shared" si="2"/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f t="shared" si="2"/>
        <v>8</v>
      </c>
    </row>
    <row r="37" spans="2:17" x14ac:dyDescent="0.3">
      <c r="C37" s="27"/>
      <c r="D37" s="27"/>
      <c r="E37" s="27"/>
      <c r="H37" s="39" t="s">
        <v>20</v>
      </c>
      <c r="I37" s="39"/>
      <c r="J37" s="10">
        <f t="shared" ref="J37:Q37" si="3">COUNT(J9:J34)</f>
        <v>9</v>
      </c>
      <c r="K37" s="10">
        <f t="shared" si="3"/>
        <v>9</v>
      </c>
      <c r="L37" s="10">
        <f t="shared" si="3"/>
        <v>9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0</v>
      </c>
      <c r="Q37" s="10">
        <f t="shared" si="3"/>
        <v>9</v>
      </c>
    </row>
    <row r="38" spans="2:17" x14ac:dyDescent="0.3">
      <c r="C38" s="27"/>
      <c r="D38" s="27"/>
      <c r="E38" s="1"/>
      <c r="H38" s="40" t="s">
        <v>15</v>
      </c>
      <c r="I38" s="40"/>
      <c r="J38" s="11">
        <f>J35/J37</f>
        <v>0.88888888888888884</v>
      </c>
      <c r="K38" s="12">
        <f t="shared" ref="K38:Q38" si="4">K35/K37</f>
        <v>1</v>
      </c>
      <c r="L38" s="12">
        <f t="shared" si="4"/>
        <v>1</v>
      </c>
      <c r="M38" s="12" t="e">
        <f t="shared" si="4"/>
        <v>#DIV/0!</v>
      </c>
      <c r="N38" s="12" t="e">
        <f t="shared" si="4"/>
        <v>#DIV/0!</v>
      </c>
      <c r="O38" s="12" t="e">
        <f t="shared" si="4"/>
        <v>#DIV/0!</v>
      </c>
      <c r="P38" s="12" t="e">
        <f t="shared" si="4"/>
        <v>#DIV/0!</v>
      </c>
      <c r="Q38" s="12">
        <f t="shared" si="4"/>
        <v>0.1111111111111111</v>
      </c>
    </row>
    <row r="39" spans="2:17" x14ac:dyDescent="0.3">
      <c r="C39" s="27"/>
      <c r="D39" s="27"/>
      <c r="E39" s="1"/>
      <c r="H39" s="40" t="s">
        <v>16</v>
      </c>
      <c r="I39" s="40"/>
      <c r="J39" s="11">
        <f>J36/J37</f>
        <v>0.1111111111111111</v>
      </c>
      <c r="K39" s="11">
        <f t="shared" ref="K39:Q39" si="5">K36/K37</f>
        <v>0</v>
      </c>
      <c r="L39" s="12">
        <f t="shared" si="5"/>
        <v>0</v>
      </c>
      <c r="M39" s="12" t="e">
        <f t="shared" si="5"/>
        <v>#DIV/0!</v>
      </c>
      <c r="N39" s="12" t="e">
        <f t="shared" si="5"/>
        <v>#DIV/0!</v>
      </c>
      <c r="O39" s="12" t="e">
        <f t="shared" si="5"/>
        <v>#DIV/0!</v>
      </c>
      <c r="P39" s="12" t="e">
        <f t="shared" si="5"/>
        <v>#DIV/0!</v>
      </c>
      <c r="Q39" s="12">
        <f t="shared" si="5"/>
        <v>0.88888888888888884</v>
      </c>
    </row>
    <row r="40" spans="2:17" x14ac:dyDescent="0.3">
      <c r="C40" s="27"/>
      <c r="D40" s="27"/>
      <c r="E40" s="6"/>
    </row>
    <row r="41" spans="2:17" x14ac:dyDescent="0.3">
      <c r="C41" s="1"/>
      <c r="D41" s="1"/>
      <c r="E41" s="6"/>
    </row>
    <row r="42" spans="2:17" x14ac:dyDescent="0.3">
      <c r="J42" s="36"/>
      <c r="K42" s="36"/>
      <c r="L42" s="36"/>
      <c r="M42" s="36"/>
      <c r="N42" s="36"/>
      <c r="O42" s="36"/>
      <c r="P42" s="36"/>
    </row>
    <row r="43" spans="2:17" x14ac:dyDescent="0.3">
      <c r="J43" s="34" t="s">
        <v>17</v>
      </c>
      <c r="K43" s="34"/>
      <c r="L43" s="34"/>
      <c r="M43" s="34"/>
      <c r="N43" s="34"/>
      <c r="O43" s="34"/>
      <c r="P43" s="34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topLeftCell="A2" zoomScaleNormal="100" workbookViewId="0">
      <selection activeCell="T4" sqref="T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55"/>
      <c r="F1" s="55"/>
      <c r="G1" s="55"/>
      <c r="H1" s="55"/>
      <c r="I1" s="55"/>
      <c r="J1" s="55"/>
    </row>
    <row r="2" spans="2:20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ht="24.6" customHeight="1" x14ac:dyDescent="0.3">
      <c r="C4" t="s">
        <v>0</v>
      </c>
      <c r="D4" s="41" t="s">
        <v>274</v>
      </c>
      <c r="E4" s="41"/>
      <c r="F4" s="41"/>
      <c r="G4" s="41"/>
      <c r="I4" t="s">
        <v>1</v>
      </c>
      <c r="J4" s="48" t="s">
        <v>275</v>
      </c>
      <c r="K4" s="48"/>
      <c r="M4" t="s">
        <v>2</v>
      </c>
      <c r="N4" s="54">
        <v>45635</v>
      </c>
      <c r="O4" s="54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8" t="s">
        <v>276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28</v>
      </c>
      <c r="D9" s="28" t="s">
        <v>54</v>
      </c>
      <c r="E9" s="28"/>
      <c r="F9" s="28"/>
      <c r="G9" s="28"/>
      <c r="H9" s="28"/>
      <c r="I9" s="28"/>
      <c r="J9" s="16">
        <v>96</v>
      </c>
      <c r="K9" s="3">
        <v>100</v>
      </c>
      <c r="L9" s="3">
        <v>100</v>
      </c>
      <c r="M9" s="3"/>
      <c r="N9" s="3"/>
      <c r="O9" s="3"/>
      <c r="P9" s="3"/>
      <c r="Q9" s="8">
        <f>SUM(J9:L9)/3</f>
        <v>98.666666666666671</v>
      </c>
      <c r="T9" s="1"/>
    </row>
    <row r="10" spans="2:20" x14ac:dyDescent="0.3">
      <c r="B10" s="5">
        <f>B9+1</f>
        <v>2</v>
      </c>
      <c r="C10" s="5" t="s">
        <v>31</v>
      </c>
      <c r="D10" s="28" t="s">
        <v>56</v>
      </c>
      <c r="E10" s="28"/>
      <c r="F10" s="28"/>
      <c r="G10" s="28"/>
      <c r="H10" s="28"/>
      <c r="I10" s="28"/>
      <c r="J10" s="16">
        <v>96</v>
      </c>
      <c r="K10" s="3">
        <v>53</v>
      </c>
      <c r="L10" s="3">
        <v>99</v>
      </c>
      <c r="M10" s="3"/>
      <c r="N10" s="3"/>
      <c r="O10" s="3"/>
      <c r="P10" s="3"/>
      <c r="Q10" s="8">
        <v>0</v>
      </c>
      <c r="T10" s="1"/>
    </row>
    <row r="11" spans="2:20" x14ac:dyDescent="0.3">
      <c r="B11" s="5">
        <f t="shared" ref="B11:B37" si="0">B10+1</f>
        <v>3</v>
      </c>
      <c r="C11" s="5" t="s">
        <v>74</v>
      </c>
      <c r="D11" s="28" t="s">
        <v>201</v>
      </c>
      <c r="E11" s="28"/>
      <c r="F11" s="28"/>
      <c r="G11" s="28"/>
      <c r="H11" s="28"/>
      <c r="I11" s="28"/>
      <c r="J11" s="16">
        <v>94</v>
      </c>
      <c r="K11" s="3">
        <v>100</v>
      </c>
      <c r="L11" s="3">
        <v>100</v>
      </c>
      <c r="M11" s="3"/>
      <c r="N11" s="3"/>
      <c r="O11" s="3"/>
      <c r="P11" s="3"/>
      <c r="Q11" s="8">
        <v>0</v>
      </c>
      <c r="T11" s="1"/>
    </row>
    <row r="12" spans="2:20" x14ac:dyDescent="0.3">
      <c r="B12" s="5">
        <f t="shared" si="0"/>
        <v>4</v>
      </c>
      <c r="C12" s="5" t="s">
        <v>32</v>
      </c>
      <c r="D12" s="28" t="s">
        <v>58</v>
      </c>
      <c r="E12" s="28"/>
      <c r="F12" s="28"/>
      <c r="G12" s="28"/>
      <c r="H12" s="28"/>
      <c r="I12" s="28"/>
      <c r="J12" s="16">
        <v>92</v>
      </c>
      <c r="K12" s="3">
        <v>70</v>
      </c>
      <c r="L12" s="3">
        <v>56</v>
      </c>
      <c r="M12" s="3"/>
      <c r="N12" s="3"/>
      <c r="O12" s="3"/>
      <c r="P12" s="3"/>
      <c r="Q12" s="8">
        <v>0</v>
      </c>
      <c r="T12" s="1"/>
    </row>
    <row r="13" spans="2:20" x14ac:dyDescent="0.3">
      <c r="B13" s="5">
        <f t="shared" si="0"/>
        <v>5</v>
      </c>
      <c r="C13" s="5" t="s">
        <v>33</v>
      </c>
      <c r="D13" s="28" t="s">
        <v>59</v>
      </c>
      <c r="E13" s="28"/>
      <c r="F13" s="28"/>
      <c r="G13" s="28"/>
      <c r="H13" s="28"/>
      <c r="I13" s="28"/>
      <c r="J13" s="16">
        <v>80</v>
      </c>
      <c r="K13" s="3">
        <v>33</v>
      </c>
      <c r="L13" s="3">
        <v>97</v>
      </c>
      <c r="M13" s="3"/>
      <c r="N13" s="3"/>
      <c r="O13" s="3"/>
      <c r="P13" s="3"/>
      <c r="Q13" s="8">
        <v>0</v>
      </c>
      <c r="T13" s="1"/>
    </row>
    <row r="14" spans="2:20" x14ac:dyDescent="0.3">
      <c r="B14" s="5">
        <f t="shared" si="0"/>
        <v>6</v>
      </c>
      <c r="C14" s="5" t="s">
        <v>75</v>
      </c>
      <c r="D14" s="28" t="s">
        <v>91</v>
      </c>
      <c r="E14" s="28"/>
      <c r="F14" s="28"/>
      <c r="G14" s="28"/>
      <c r="H14" s="28"/>
      <c r="I14" s="28"/>
      <c r="J14" s="16">
        <v>99</v>
      </c>
      <c r="K14" s="3">
        <v>100</v>
      </c>
      <c r="L14" s="3">
        <v>100</v>
      </c>
      <c r="M14" s="3"/>
      <c r="N14" s="3"/>
      <c r="O14" s="3"/>
      <c r="P14" s="3"/>
      <c r="Q14" s="8">
        <v>0</v>
      </c>
      <c r="T14" s="1"/>
    </row>
    <row r="15" spans="2:20" x14ac:dyDescent="0.3">
      <c r="B15" s="5">
        <f t="shared" si="0"/>
        <v>7</v>
      </c>
      <c r="C15" s="5" t="s">
        <v>36</v>
      </c>
      <c r="D15" s="28" t="s">
        <v>62</v>
      </c>
      <c r="E15" s="28"/>
      <c r="F15" s="28"/>
      <c r="G15" s="28"/>
      <c r="H15" s="28"/>
      <c r="I15" s="28"/>
      <c r="J15" s="16">
        <v>91</v>
      </c>
      <c r="K15" s="3">
        <v>100</v>
      </c>
      <c r="L15" s="3">
        <v>100</v>
      </c>
      <c r="M15" s="3"/>
      <c r="N15" s="3"/>
      <c r="O15" s="3"/>
      <c r="P15" s="3"/>
      <c r="Q15" s="8">
        <v>0</v>
      </c>
      <c r="T15" s="1"/>
    </row>
    <row r="16" spans="2:20" x14ac:dyDescent="0.3">
      <c r="B16" s="5">
        <f t="shared" si="0"/>
        <v>8</v>
      </c>
      <c r="C16" s="5" t="s">
        <v>77</v>
      </c>
      <c r="D16" s="28" t="s">
        <v>277</v>
      </c>
      <c r="E16" s="28"/>
      <c r="F16" s="28"/>
      <c r="G16" s="28"/>
      <c r="H16" s="28"/>
      <c r="I16" s="28"/>
      <c r="J16" s="16">
        <v>80</v>
      </c>
      <c r="K16" s="3">
        <v>100</v>
      </c>
      <c r="L16" s="3">
        <v>100</v>
      </c>
      <c r="M16" s="3"/>
      <c r="N16" s="3"/>
      <c r="O16" s="3"/>
      <c r="P16" s="3"/>
      <c r="Q16" s="8">
        <v>0</v>
      </c>
      <c r="T16" s="1"/>
    </row>
    <row r="17" spans="2:20" x14ac:dyDescent="0.3">
      <c r="B17" s="5">
        <f t="shared" si="0"/>
        <v>9</v>
      </c>
      <c r="C17" s="5" t="s">
        <v>38</v>
      </c>
      <c r="D17" s="28" t="s">
        <v>278</v>
      </c>
      <c r="E17" s="28"/>
      <c r="F17" s="28"/>
      <c r="G17" s="28"/>
      <c r="H17" s="28"/>
      <c r="I17" s="28"/>
      <c r="J17" s="16">
        <v>70</v>
      </c>
      <c r="K17" s="3">
        <v>60</v>
      </c>
      <c r="L17" s="3">
        <v>94</v>
      </c>
      <c r="M17" s="3"/>
      <c r="N17" s="3"/>
      <c r="O17" s="3"/>
      <c r="P17" s="3"/>
      <c r="Q17" s="8">
        <v>0</v>
      </c>
      <c r="T17" s="1"/>
    </row>
    <row r="18" spans="2:20" x14ac:dyDescent="0.3">
      <c r="B18" s="5">
        <f t="shared" si="0"/>
        <v>10</v>
      </c>
      <c r="C18" s="5" t="s">
        <v>39</v>
      </c>
      <c r="D18" s="28" t="s">
        <v>63</v>
      </c>
      <c r="E18" s="28"/>
      <c r="F18" s="28"/>
      <c r="G18" s="28"/>
      <c r="H18" s="28"/>
      <c r="I18" s="28"/>
      <c r="J18" s="16">
        <v>80</v>
      </c>
      <c r="K18" s="3">
        <v>85</v>
      </c>
      <c r="L18" s="3">
        <v>95</v>
      </c>
      <c r="M18" s="3"/>
      <c r="N18" s="3"/>
      <c r="O18" s="3"/>
      <c r="P18" s="3"/>
      <c r="Q18" s="8">
        <v>0</v>
      </c>
      <c r="T18" s="1"/>
    </row>
    <row r="19" spans="2:20" x14ac:dyDescent="0.3">
      <c r="B19" s="5">
        <f t="shared" si="0"/>
        <v>11</v>
      </c>
      <c r="C19" s="5" t="s">
        <v>40</v>
      </c>
      <c r="D19" s="28" t="s">
        <v>64</v>
      </c>
      <c r="E19" s="28"/>
      <c r="F19" s="28"/>
      <c r="G19" s="28"/>
      <c r="H19" s="28"/>
      <c r="I19" s="28"/>
      <c r="J19" s="16">
        <v>94</v>
      </c>
      <c r="K19" s="3">
        <v>100</v>
      </c>
      <c r="L19" s="3">
        <v>95</v>
      </c>
      <c r="M19" s="3"/>
      <c r="N19" s="3"/>
      <c r="O19" s="3"/>
      <c r="P19" s="3"/>
      <c r="Q19" s="8">
        <v>0</v>
      </c>
      <c r="T19" s="1"/>
    </row>
    <row r="20" spans="2:20" x14ac:dyDescent="0.3">
      <c r="B20" s="5">
        <f t="shared" si="0"/>
        <v>12</v>
      </c>
      <c r="C20" s="5" t="s">
        <v>41</v>
      </c>
      <c r="D20" s="28" t="s">
        <v>279</v>
      </c>
      <c r="E20" s="28"/>
      <c r="F20" s="28"/>
      <c r="G20" s="28"/>
      <c r="H20" s="28"/>
      <c r="I20" s="28"/>
      <c r="J20" s="16">
        <v>97</v>
      </c>
      <c r="K20" s="3">
        <v>100</v>
      </c>
      <c r="L20" s="3">
        <v>100</v>
      </c>
      <c r="M20" s="3"/>
      <c r="N20" s="3"/>
      <c r="O20" s="3"/>
      <c r="P20" s="3"/>
      <c r="Q20" s="8">
        <v>0</v>
      </c>
      <c r="T20" s="1"/>
    </row>
    <row r="21" spans="2:20" x14ac:dyDescent="0.3">
      <c r="B21" s="5">
        <f t="shared" si="0"/>
        <v>13</v>
      </c>
      <c r="C21" s="5" t="s">
        <v>80</v>
      </c>
      <c r="D21" s="28" t="s">
        <v>95</v>
      </c>
      <c r="E21" s="28"/>
      <c r="F21" s="28"/>
      <c r="G21" s="28"/>
      <c r="H21" s="28"/>
      <c r="I21" s="28"/>
      <c r="J21" s="16">
        <v>60</v>
      </c>
      <c r="K21" s="3">
        <v>60</v>
      </c>
      <c r="L21" s="3">
        <v>90</v>
      </c>
      <c r="M21" s="3"/>
      <c r="N21" s="3"/>
      <c r="O21" s="3"/>
      <c r="P21" s="3"/>
      <c r="Q21" s="8">
        <v>0</v>
      </c>
      <c r="T21" s="1"/>
    </row>
    <row r="22" spans="2:20" x14ac:dyDescent="0.3">
      <c r="B22" s="5">
        <f t="shared" si="0"/>
        <v>14</v>
      </c>
      <c r="C22" s="5" t="s">
        <v>42</v>
      </c>
      <c r="D22" s="28" t="s">
        <v>65</v>
      </c>
      <c r="E22" s="28"/>
      <c r="F22" s="28"/>
      <c r="G22" s="28"/>
      <c r="H22" s="28"/>
      <c r="I22" s="28"/>
      <c r="J22" s="16">
        <v>76</v>
      </c>
      <c r="K22" s="3">
        <v>100</v>
      </c>
      <c r="L22" s="3">
        <v>86</v>
      </c>
      <c r="M22" s="3"/>
      <c r="N22" s="3"/>
      <c r="O22" s="3"/>
      <c r="P22" s="3"/>
      <c r="Q22" s="8">
        <v>0</v>
      </c>
    </row>
    <row r="23" spans="2:20" x14ac:dyDescent="0.3">
      <c r="B23" s="5">
        <f t="shared" si="0"/>
        <v>15</v>
      </c>
      <c r="C23" s="5" t="s">
        <v>82</v>
      </c>
      <c r="D23" s="28" t="s">
        <v>97</v>
      </c>
      <c r="E23" s="28"/>
      <c r="F23" s="28"/>
      <c r="G23" s="28"/>
      <c r="H23" s="28"/>
      <c r="I23" s="28"/>
      <c r="J23" s="16">
        <v>96</v>
      </c>
      <c r="K23" s="3">
        <v>97</v>
      </c>
      <c r="L23" s="3">
        <v>91</v>
      </c>
      <c r="M23" s="3"/>
      <c r="N23" s="3"/>
      <c r="O23" s="3"/>
      <c r="P23" s="3"/>
      <c r="Q23" s="8">
        <v>0</v>
      </c>
    </row>
    <row r="24" spans="2:20" x14ac:dyDescent="0.3">
      <c r="B24" s="5">
        <f t="shared" si="0"/>
        <v>16</v>
      </c>
      <c r="C24" s="5" t="s">
        <v>44</v>
      </c>
      <c r="D24" s="28" t="s">
        <v>66</v>
      </c>
      <c r="E24" s="28"/>
      <c r="F24" s="28"/>
      <c r="G24" s="28"/>
      <c r="H24" s="28"/>
      <c r="I24" s="28"/>
      <c r="J24" s="16">
        <v>91</v>
      </c>
      <c r="K24" s="3">
        <v>100</v>
      </c>
      <c r="L24" s="3">
        <v>100</v>
      </c>
      <c r="M24" s="3"/>
      <c r="N24" s="3"/>
      <c r="O24" s="3"/>
      <c r="P24" s="3"/>
      <c r="Q24" s="8">
        <v>0</v>
      </c>
    </row>
    <row r="25" spans="2:20" x14ac:dyDescent="0.3">
      <c r="B25" s="5">
        <f t="shared" si="0"/>
        <v>17</v>
      </c>
      <c r="C25" s="5" t="s">
        <v>45</v>
      </c>
      <c r="D25" s="28" t="s">
        <v>67</v>
      </c>
      <c r="E25" s="28"/>
      <c r="F25" s="28"/>
      <c r="G25" s="28"/>
      <c r="H25" s="28"/>
      <c r="I25" s="28"/>
      <c r="J25" s="16">
        <v>97</v>
      </c>
      <c r="K25" s="3">
        <v>85</v>
      </c>
      <c r="L25" s="3">
        <v>99</v>
      </c>
      <c r="M25" s="3"/>
      <c r="N25" s="3"/>
      <c r="O25" s="3"/>
      <c r="P25" s="3"/>
      <c r="Q25" s="8">
        <v>0</v>
      </c>
    </row>
    <row r="26" spans="2:20" x14ac:dyDescent="0.3">
      <c r="B26" s="5">
        <f t="shared" si="0"/>
        <v>18</v>
      </c>
      <c r="C26" s="5" t="s">
        <v>83</v>
      </c>
      <c r="D26" s="28" t="s">
        <v>98</v>
      </c>
      <c r="E26" s="28"/>
      <c r="F26" s="28"/>
      <c r="G26" s="28"/>
      <c r="H26" s="28"/>
      <c r="I26" s="28"/>
      <c r="J26" s="16">
        <v>96</v>
      </c>
      <c r="K26" s="3">
        <v>100</v>
      </c>
      <c r="L26" s="3">
        <v>98</v>
      </c>
      <c r="M26" s="3"/>
      <c r="N26" s="3"/>
      <c r="O26" s="3"/>
      <c r="P26" s="3"/>
      <c r="Q26" s="8">
        <v>0</v>
      </c>
    </row>
    <row r="27" spans="2:20" x14ac:dyDescent="0.3">
      <c r="B27" s="5">
        <f t="shared" si="0"/>
        <v>19</v>
      </c>
      <c r="C27" s="5" t="s">
        <v>281</v>
      </c>
      <c r="D27" s="28" t="s">
        <v>280</v>
      </c>
      <c r="E27" s="28"/>
      <c r="F27" s="28"/>
      <c r="G27" s="28"/>
      <c r="H27" s="28"/>
      <c r="I27" s="28"/>
      <c r="J27" s="16">
        <v>82</v>
      </c>
      <c r="K27" s="3">
        <v>100</v>
      </c>
      <c r="L27" s="3">
        <v>91</v>
      </c>
      <c r="M27" s="3"/>
      <c r="N27" s="3"/>
      <c r="O27" s="3"/>
      <c r="P27" s="3"/>
      <c r="Q27" s="8">
        <v>0</v>
      </c>
    </row>
    <row r="28" spans="2:20" x14ac:dyDescent="0.3">
      <c r="B28" s="5">
        <f t="shared" si="0"/>
        <v>20</v>
      </c>
      <c r="C28" s="5" t="s">
        <v>46</v>
      </c>
      <c r="D28" s="28" t="s">
        <v>68</v>
      </c>
      <c r="E28" s="28"/>
      <c r="F28" s="28"/>
      <c r="G28" s="28"/>
      <c r="H28" s="28"/>
      <c r="I28" s="28"/>
      <c r="J28" s="16">
        <v>91</v>
      </c>
      <c r="K28" s="3">
        <v>100</v>
      </c>
      <c r="L28" s="3">
        <v>100</v>
      </c>
      <c r="M28" s="3"/>
      <c r="N28" s="3"/>
      <c r="O28" s="3"/>
      <c r="P28" s="3"/>
      <c r="Q28" s="8">
        <v>0</v>
      </c>
    </row>
    <row r="29" spans="2:20" x14ac:dyDescent="0.3">
      <c r="B29" s="5">
        <f t="shared" si="0"/>
        <v>21</v>
      </c>
      <c r="C29" s="5" t="s">
        <v>84</v>
      </c>
      <c r="D29" s="28" t="s">
        <v>282</v>
      </c>
      <c r="E29" s="28"/>
      <c r="F29" s="28"/>
      <c r="G29" s="28"/>
      <c r="H29" s="28"/>
      <c r="I29" s="28"/>
      <c r="J29" s="16">
        <v>97</v>
      </c>
      <c r="K29" s="3">
        <v>96</v>
      </c>
      <c r="L29" s="3">
        <v>95</v>
      </c>
      <c r="M29" s="3"/>
      <c r="N29" s="3"/>
      <c r="O29" s="3"/>
      <c r="P29" s="3"/>
      <c r="Q29" s="8">
        <v>0</v>
      </c>
    </row>
    <row r="30" spans="2:20" x14ac:dyDescent="0.3">
      <c r="B30" s="5">
        <f t="shared" si="0"/>
        <v>22</v>
      </c>
      <c r="C30" s="5" t="s">
        <v>48</v>
      </c>
      <c r="D30" s="53" t="s">
        <v>70</v>
      </c>
      <c r="E30" s="53"/>
      <c r="F30" s="53"/>
      <c r="G30" s="53"/>
      <c r="H30" s="53"/>
      <c r="I30" s="53"/>
      <c r="J30" s="16">
        <v>76</v>
      </c>
      <c r="K30" s="3">
        <v>90</v>
      </c>
      <c r="L30" s="3">
        <v>89</v>
      </c>
      <c r="M30" s="3"/>
      <c r="N30" s="3"/>
      <c r="O30" s="3"/>
      <c r="P30" s="3"/>
      <c r="Q30" s="8">
        <v>0</v>
      </c>
    </row>
    <row r="31" spans="2:20" x14ac:dyDescent="0.3">
      <c r="B31" s="5">
        <f t="shared" si="0"/>
        <v>23</v>
      </c>
      <c r="C31" s="5" t="s">
        <v>85</v>
      </c>
      <c r="D31" s="28" t="s">
        <v>99</v>
      </c>
      <c r="E31" s="28"/>
      <c r="F31" s="28"/>
      <c r="G31" s="28"/>
      <c r="H31" s="28"/>
      <c r="I31" s="28"/>
      <c r="J31" s="16">
        <v>97</v>
      </c>
      <c r="K31" s="3">
        <v>100</v>
      </c>
      <c r="L31" s="3">
        <v>100</v>
      </c>
      <c r="M31" s="3"/>
      <c r="N31" s="3"/>
      <c r="O31" s="3"/>
      <c r="P31" s="3"/>
      <c r="Q31" s="8">
        <v>0</v>
      </c>
    </row>
    <row r="32" spans="2:20" x14ac:dyDescent="0.3">
      <c r="B32" s="5">
        <f t="shared" si="0"/>
        <v>24</v>
      </c>
      <c r="C32" s="5" t="s">
        <v>86</v>
      </c>
      <c r="D32" s="28" t="s">
        <v>100</v>
      </c>
      <c r="E32" s="28"/>
      <c r="F32" s="28"/>
      <c r="G32" s="28"/>
      <c r="H32" s="28"/>
      <c r="I32" s="28"/>
      <c r="J32" s="16">
        <v>95</v>
      </c>
      <c r="K32" s="3">
        <v>100</v>
      </c>
      <c r="L32" s="3">
        <v>100</v>
      </c>
      <c r="M32" s="3"/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284</v>
      </c>
      <c r="D33" s="28" t="s">
        <v>283</v>
      </c>
      <c r="E33" s="28"/>
      <c r="F33" s="28"/>
      <c r="G33" s="28"/>
      <c r="H33" s="28"/>
      <c r="I33" s="28"/>
      <c r="J33" s="16">
        <v>50</v>
      </c>
      <c r="K33" s="3">
        <v>0</v>
      </c>
      <c r="L33" s="3">
        <v>51</v>
      </c>
      <c r="M33" s="3"/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50</v>
      </c>
      <c r="D34" s="28" t="s">
        <v>285</v>
      </c>
      <c r="E34" s="28"/>
      <c r="F34" s="28"/>
      <c r="G34" s="28"/>
      <c r="H34" s="28"/>
      <c r="I34" s="28"/>
      <c r="J34" s="16">
        <v>64</v>
      </c>
      <c r="K34" s="3">
        <v>65</v>
      </c>
      <c r="L34" s="3">
        <v>92</v>
      </c>
      <c r="M34" s="3"/>
      <c r="N34" s="3"/>
      <c r="O34" s="3"/>
      <c r="P34" s="3"/>
      <c r="Q34" s="8">
        <v>0</v>
      </c>
    </row>
    <row r="35" spans="2:17" x14ac:dyDescent="0.3">
      <c r="B35" s="5">
        <f t="shared" si="0"/>
        <v>27</v>
      </c>
      <c r="C35" s="5" t="s">
        <v>87</v>
      </c>
      <c r="D35" s="28" t="s">
        <v>101</v>
      </c>
      <c r="E35" s="28"/>
      <c r="F35" s="28"/>
      <c r="G35" s="28"/>
      <c r="H35" s="28"/>
      <c r="I35" s="28"/>
      <c r="J35" s="16">
        <v>70</v>
      </c>
      <c r="K35" s="3">
        <v>100</v>
      </c>
      <c r="L35" s="3">
        <v>100</v>
      </c>
      <c r="M35" s="3"/>
      <c r="N35" s="3"/>
      <c r="O35" s="3"/>
      <c r="P35" s="3"/>
      <c r="Q35" s="8">
        <v>0</v>
      </c>
    </row>
    <row r="36" spans="2:17" x14ac:dyDescent="0.3">
      <c r="B36" s="5">
        <f t="shared" si="0"/>
        <v>28</v>
      </c>
      <c r="C36" s="5" t="s">
        <v>89</v>
      </c>
      <c r="D36" s="28" t="s">
        <v>103</v>
      </c>
      <c r="E36" s="28"/>
      <c r="F36" s="28"/>
      <c r="G36" s="28"/>
      <c r="H36" s="28"/>
      <c r="I36" s="28"/>
      <c r="J36" s="16">
        <v>98</v>
      </c>
      <c r="K36" s="3">
        <v>100</v>
      </c>
      <c r="L36" s="3">
        <v>100</v>
      </c>
      <c r="M36" s="3"/>
      <c r="N36" s="3"/>
      <c r="O36" s="3"/>
      <c r="P36" s="3"/>
      <c r="Q36" s="8">
        <v>0</v>
      </c>
    </row>
    <row r="37" spans="2:17" x14ac:dyDescent="0.3">
      <c r="B37" s="5">
        <f t="shared" si="0"/>
        <v>29</v>
      </c>
      <c r="C37" s="5" t="s">
        <v>52</v>
      </c>
      <c r="D37" s="28" t="s">
        <v>73</v>
      </c>
      <c r="E37" s="28"/>
      <c r="F37" s="28"/>
      <c r="G37" s="28"/>
      <c r="H37" s="28"/>
      <c r="I37" s="28"/>
      <c r="J37" s="16">
        <v>95</v>
      </c>
      <c r="K37" s="3">
        <v>100</v>
      </c>
      <c r="L37" s="3">
        <v>100</v>
      </c>
      <c r="M37" s="3"/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90</v>
      </c>
      <c r="D38" s="43" t="s">
        <v>104</v>
      </c>
      <c r="E38" s="44"/>
      <c r="F38" s="44"/>
      <c r="G38" s="44"/>
      <c r="H38" s="44"/>
      <c r="I38" s="45"/>
      <c r="J38" s="16">
        <v>98</v>
      </c>
      <c r="K38" s="3">
        <v>100</v>
      </c>
      <c r="L38" s="3">
        <v>95</v>
      </c>
      <c r="M38" s="3"/>
      <c r="N38" s="3"/>
      <c r="O38" s="3"/>
      <c r="P38" s="3"/>
      <c r="Q38" s="8">
        <v>0</v>
      </c>
    </row>
    <row r="39" spans="2:17" x14ac:dyDescent="0.3">
      <c r="B39" s="5"/>
      <c r="C39" s="5"/>
      <c r="D39" s="51"/>
      <c r="E39" s="51"/>
      <c r="F39" s="51"/>
      <c r="G39" s="51"/>
      <c r="H39" s="51"/>
      <c r="I39" s="51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7"/>
      <c r="D40" s="27"/>
      <c r="E40" s="1"/>
      <c r="H40" s="38" t="s">
        <v>18</v>
      </c>
      <c r="I40" s="38"/>
      <c r="J40" s="9">
        <f t="shared" ref="J40:Q40" si="1">COUNTIF(J9:J39,"&gt;=70")</f>
        <v>27</v>
      </c>
      <c r="K40" s="9">
        <f t="shared" si="1"/>
        <v>24</v>
      </c>
      <c r="L40" s="9">
        <f t="shared" si="1"/>
        <v>28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1</v>
      </c>
    </row>
    <row r="41" spans="2:17" x14ac:dyDescent="0.3">
      <c r="C41" s="27"/>
      <c r="D41" s="27"/>
      <c r="E41" s="6"/>
      <c r="H41" s="39" t="s">
        <v>19</v>
      </c>
      <c r="I41" s="39"/>
      <c r="J41" s="10">
        <f t="shared" ref="J41:Q41" si="2">COUNTIF(J9:J39,"&lt;70")</f>
        <v>3</v>
      </c>
      <c r="K41" s="10">
        <f t="shared" si="2"/>
        <v>6</v>
      </c>
      <c r="L41" s="10">
        <f t="shared" si="2"/>
        <v>2</v>
      </c>
      <c r="M41" s="10">
        <f t="shared" si="2"/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29</v>
      </c>
    </row>
    <row r="42" spans="2:17" x14ac:dyDescent="0.3">
      <c r="C42" s="27"/>
      <c r="D42" s="27"/>
      <c r="E42" s="27"/>
      <c r="H42" s="39" t="s">
        <v>20</v>
      </c>
      <c r="I42" s="39"/>
      <c r="J42" s="10">
        <f t="shared" ref="J42:Q42" si="3">COUNT(J9:J39)</f>
        <v>30</v>
      </c>
      <c r="K42" s="10">
        <f t="shared" si="3"/>
        <v>30</v>
      </c>
      <c r="L42" s="10">
        <f t="shared" si="3"/>
        <v>30</v>
      </c>
      <c r="M42" s="10">
        <f t="shared" si="3"/>
        <v>0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30</v>
      </c>
    </row>
    <row r="43" spans="2:17" x14ac:dyDescent="0.3">
      <c r="C43" s="27"/>
      <c r="D43" s="27"/>
      <c r="E43" s="1"/>
      <c r="H43" s="40" t="s">
        <v>15</v>
      </c>
      <c r="I43" s="40"/>
      <c r="J43" s="19">
        <f>J40/J42</f>
        <v>0.9</v>
      </c>
      <c r="K43" s="12">
        <f t="shared" ref="K43:Q43" si="4">K40/K42</f>
        <v>0.8</v>
      </c>
      <c r="L43" s="12">
        <f t="shared" si="4"/>
        <v>0.93333333333333335</v>
      </c>
      <c r="M43" s="12" t="e">
        <f t="shared" si="4"/>
        <v>#DIV/0!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3.3333333333333333E-2</v>
      </c>
    </row>
    <row r="44" spans="2:17" x14ac:dyDescent="0.3">
      <c r="C44" s="27"/>
      <c r="D44" s="27"/>
      <c r="E44" s="1"/>
      <c r="H44" s="40" t="s">
        <v>16</v>
      </c>
      <c r="I44" s="40"/>
      <c r="J44" s="11">
        <f>J41/J42</f>
        <v>0.1</v>
      </c>
      <c r="K44" s="11">
        <f t="shared" ref="K44:Q44" si="5">K41/K42</f>
        <v>0.2</v>
      </c>
      <c r="L44" s="12">
        <f t="shared" si="5"/>
        <v>6.6666666666666666E-2</v>
      </c>
      <c r="M44" s="12" t="e">
        <f t="shared" si="5"/>
        <v>#DIV/0!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0.96666666666666667</v>
      </c>
    </row>
    <row r="45" spans="2:17" x14ac:dyDescent="0.3">
      <c r="C45" s="27"/>
      <c r="D45" s="27"/>
      <c r="E45" s="6"/>
    </row>
    <row r="46" spans="2:17" x14ac:dyDescent="0.3">
      <c r="C46" s="1"/>
      <c r="D46" s="1"/>
      <c r="E46" s="6"/>
    </row>
    <row r="47" spans="2:17" x14ac:dyDescent="0.3">
      <c r="J47" s="36"/>
      <c r="K47" s="36"/>
      <c r="L47" s="36"/>
      <c r="M47" s="36"/>
      <c r="N47" s="36"/>
      <c r="O47" s="36"/>
      <c r="P47" s="36"/>
    </row>
    <row r="48" spans="2:17" x14ac:dyDescent="0.3">
      <c r="J48" s="34" t="s">
        <v>17</v>
      </c>
      <c r="K48" s="34"/>
      <c r="L48" s="34"/>
      <c r="M48" s="34"/>
      <c r="N48" s="34"/>
      <c r="O48" s="34"/>
      <c r="P48" s="34"/>
    </row>
  </sheetData>
  <mergeCells count="54">
    <mergeCell ref="D8:I8"/>
    <mergeCell ref="D9:I9"/>
    <mergeCell ref="D10:I10"/>
    <mergeCell ref="D11:I11"/>
    <mergeCell ref="D12:I12"/>
    <mergeCell ref="D4:G4"/>
    <mergeCell ref="J4:K4"/>
    <mergeCell ref="N4:O4"/>
    <mergeCell ref="D6:G6"/>
    <mergeCell ref="I6:J6"/>
    <mergeCell ref="K6:P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P48"/>
    <mergeCell ref="C41:D41"/>
    <mergeCell ref="H41:I41"/>
    <mergeCell ref="C42:E42"/>
    <mergeCell ref="H42:I42"/>
    <mergeCell ref="C43:D43"/>
    <mergeCell ref="H43:I43"/>
    <mergeCell ref="D38:I38"/>
    <mergeCell ref="C44:D44"/>
    <mergeCell ref="H44:I44"/>
    <mergeCell ref="C45:D45"/>
    <mergeCell ref="J47:P47"/>
    <mergeCell ref="C40:D40"/>
    <mergeCell ref="H40:I40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opLeftCell="A4" zoomScale="90" zoomScaleNormal="90" workbookViewId="0">
      <selection activeCell="U34" sqref="U3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9.4" customHeight="1" x14ac:dyDescent="0.3">
      <c r="C4" t="s">
        <v>0</v>
      </c>
      <c r="D4" s="41" t="s">
        <v>267</v>
      </c>
      <c r="E4" s="41"/>
      <c r="F4" s="41"/>
      <c r="G4" s="41"/>
      <c r="I4" t="s">
        <v>1</v>
      </c>
      <c r="J4" s="48" t="s">
        <v>268</v>
      </c>
      <c r="K4" s="48"/>
      <c r="M4" t="s">
        <v>2</v>
      </c>
      <c r="N4" s="54">
        <v>45635</v>
      </c>
      <c r="O4" s="54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149</v>
      </c>
      <c r="D9" s="28" t="s">
        <v>171</v>
      </c>
      <c r="E9" s="28"/>
      <c r="F9" s="28"/>
      <c r="G9" s="28"/>
      <c r="H9" s="28"/>
      <c r="I9" s="28"/>
      <c r="J9" s="3">
        <v>90</v>
      </c>
      <c r="K9" s="3">
        <v>97</v>
      </c>
      <c r="L9" s="3">
        <v>100</v>
      </c>
      <c r="M9" s="3">
        <v>98</v>
      </c>
      <c r="N9" s="3">
        <v>99</v>
      </c>
      <c r="O9" s="3">
        <v>100</v>
      </c>
      <c r="P9" s="3"/>
      <c r="Q9" s="8">
        <f>SUM(J9:O9)/6</f>
        <v>97.333333333333329</v>
      </c>
    </row>
    <row r="10" spans="2:18" x14ac:dyDescent="0.3">
      <c r="B10" s="5">
        <f>B9+1</f>
        <v>2</v>
      </c>
      <c r="C10" s="5" t="s">
        <v>150</v>
      </c>
      <c r="D10" s="28" t="s">
        <v>172</v>
      </c>
      <c r="E10" s="28"/>
      <c r="F10" s="28"/>
      <c r="G10" s="28"/>
      <c r="H10" s="28"/>
      <c r="I10" s="28"/>
      <c r="J10" s="3">
        <v>93</v>
      </c>
      <c r="K10" s="3">
        <v>100</v>
      </c>
      <c r="L10" s="3">
        <v>96</v>
      </c>
      <c r="M10" s="3">
        <v>92</v>
      </c>
      <c r="N10" s="3">
        <v>90</v>
      </c>
      <c r="O10" s="3">
        <v>100</v>
      </c>
      <c r="P10" s="3"/>
      <c r="Q10" s="8">
        <v>0</v>
      </c>
    </row>
    <row r="11" spans="2:18" x14ac:dyDescent="0.3">
      <c r="B11" s="5">
        <f t="shared" ref="B11:B31" si="0">B10+1</f>
        <v>3</v>
      </c>
      <c r="C11" s="5" t="s">
        <v>151</v>
      </c>
      <c r="D11" s="28" t="s">
        <v>173</v>
      </c>
      <c r="E11" s="28"/>
      <c r="F11" s="28"/>
      <c r="G11" s="28"/>
      <c r="H11" s="28"/>
      <c r="I11" s="28"/>
      <c r="J11" s="3">
        <v>82</v>
      </c>
      <c r="K11" s="3">
        <v>90</v>
      </c>
      <c r="L11" s="3">
        <v>90</v>
      </c>
      <c r="M11" s="3">
        <v>79</v>
      </c>
      <c r="N11" s="3">
        <v>90</v>
      </c>
      <c r="O11" s="3">
        <v>100</v>
      </c>
      <c r="P11" s="3"/>
      <c r="Q11" s="8">
        <v>0</v>
      </c>
    </row>
    <row r="12" spans="2:18" x14ac:dyDescent="0.3">
      <c r="B12" s="5">
        <f t="shared" si="0"/>
        <v>4</v>
      </c>
      <c r="C12" s="5" t="s">
        <v>152</v>
      </c>
      <c r="D12" s="28" t="s">
        <v>174</v>
      </c>
      <c r="E12" s="28"/>
      <c r="F12" s="28"/>
      <c r="G12" s="28"/>
      <c r="H12" s="28"/>
      <c r="I12" s="28"/>
      <c r="J12" s="3">
        <v>94</v>
      </c>
      <c r="K12" s="3">
        <v>97</v>
      </c>
      <c r="L12" s="3">
        <v>99</v>
      </c>
      <c r="M12" s="3">
        <v>100</v>
      </c>
      <c r="N12" s="3">
        <v>70</v>
      </c>
      <c r="O12" s="3">
        <v>100</v>
      </c>
      <c r="P12" s="3"/>
      <c r="Q12" s="8">
        <v>0</v>
      </c>
    </row>
    <row r="13" spans="2:18" x14ac:dyDescent="0.3">
      <c r="B13" s="5">
        <f t="shared" si="0"/>
        <v>5</v>
      </c>
      <c r="C13" s="5" t="s">
        <v>270</v>
      </c>
      <c r="D13" s="28" t="s">
        <v>269</v>
      </c>
      <c r="E13" s="28"/>
      <c r="F13" s="28"/>
      <c r="G13" s="28"/>
      <c r="H13" s="28"/>
      <c r="I13" s="28"/>
      <c r="J13" s="3">
        <v>60</v>
      </c>
      <c r="K13" s="3">
        <v>70</v>
      </c>
      <c r="L13" s="3">
        <v>100</v>
      </c>
      <c r="M13" s="3">
        <v>97</v>
      </c>
      <c r="N13" s="3">
        <v>88</v>
      </c>
      <c r="O13" s="3">
        <v>100</v>
      </c>
      <c r="P13" s="3"/>
      <c r="Q13" s="8">
        <v>0</v>
      </c>
    </row>
    <row r="14" spans="2:18" x14ac:dyDescent="0.3">
      <c r="B14" s="5">
        <f t="shared" si="0"/>
        <v>6</v>
      </c>
      <c r="C14" s="5" t="s">
        <v>153</v>
      </c>
      <c r="D14" s="28" t="s">
        <v>175</v>
      </c>
      <c r="E14" s="28"/>
      <c r="F14" s="28"/>
      <c r="G14" s="28"/>
      <c r="H14" s="28"/>
      <c r="I14" s="28"/>
      <c r="J14" s="3">
        <v>70</v>
      </c>
      <c r="K14" s="3">
        <v>85</v>
      </c>
      <c r="L14" s="3">
        <v>100</v>
      </c>
      <c r="M14" s="3">
        <v>91</v>
      </c>
      <c r="N14" s="3">
        <v>96</v>
      </c>
      <c r="O14" s="3">
        <v>100</v>
      </c>
      <c r="P14" s="3"/>
      <c r="Q14" s="8">
        <v>0</v>
      </c>
    </row>
    <row r="15" spans="2:18" x14ac:dyDescent="0.3">
      <c r="B15" s="5">
        <f t="shared" si="0"/>
        <v>7</v>
      </c>
      <c r="C15" s="5" t="s">
        <v>154</v>
      </c>
      <c r="D15" s="28" t="s">
        <v>176</v>
      </c>
      <c r="E15" s="28"/>
      <c r="F15" s="28"/>
      <c r="G15" s="28"/>
      <c r="H15" s="28"/>
      <c r="I15" s="28"/>
      <c r="J15" s="3">
        <v>100</v>
      </c>
      <c r="K15" s="3">
        <v>100</v>
      </c>
      <c r="L15" s="3">
        <v>100</v>
      </c>
      <c r="M15" s="3">
        <v>100</v>
      </c>
      <c r="N15" s="3">
        <v>100</v>
      </c>
      <c r="O15" s="3">
        <v>100</v>
      </c>
      <c r="P15" s="3"/>
      <c r="Q15" s="8">
        <v>0</v>
      </c>
    </row>
    <row r="16" spans="2:18" x14ac:dyDescent="0.3">
      <c r="B16" s="5">
        <f t="shared" si="0"/>
        <v>8</v>
      </c>
      <c r="C16" s="5" t="s">
        <v>155</v>
      </c>
      <c r="D16" s="28" t="s">
        <v>177</v>
      </c>
      <c r="E16" s="28"/>
      <c r="F16" s="28"/>
      <c r="G16" s="28"/>
      <c r="H16" s="28"/>
      <c r="I16" s="28"/>
      <c r="J16" s="3">
        <v>81</v>
      </c>
      <c r="K16" s="3">
        <v>100</v>
      </c>
      <c r="L16" s="3">
        <v>100</v>
      </c>
      <c r="M16" s="3">
        <v>93</v>
      </c>
      <c r="N16" s="3">
        <v>89</v>
      </c>
      <c r="O16" s="3">
        <v>100</v>
      </c>
      <c r="P16" s="3"/>
      <c r="Q16" s="8">
        <v>0</v>
      </c>
    </row>
    <row r="17" spans="2:17" x14ac:dyDescent="0.3">
      <c r="B17" s="5">
        <f t="shared" si="0"/>
        <v>9</v>
      </c>
      <c r="C17" s="5" t="s">
        <v>156</v>
      </c>
      <c r="D17" s="28" t="s">
        <v>178</v>
      </c>
      <c r="E17" s="28"/>
      <c r="F17" s="28"/>
      <c r="G17" s="28"/>
      <c r="H17" s="28"/>
      <c r="I17" s="28"/>
      <c r="J17" s="3">
        <v>84</v>
      </c>
      <c r="K17" s="3">
        <v>98</v>
      </c>
      <c r="L17" s="3">
        <v>94</v>
      </c>
      <c r="M17" s="3">
        <v>100</v>
      </c>
      <c r="N17" s="3">
        <v>91</v>
      </c>
      <c r="O17" s="3">
        <v>100</v>
      </c>
      <c r="P17" s="3"/>
      <c r="Q17" s="8">
        <v>0</v>
      </c>
    </row>
    <row r="18" spans="2:17" x14ac:dyDescent="0.3">
      <c r="B18" s="5">
        <f t="shared" si="0"/>
        <v>10</v>
      </c>
      <c r="C18" s="5" t="s">
        <v>157</v>
      </c>
      <c r="D18" s="28" t="s">
        <v>179</v>
      </c>
      <c r="E18" s="28"/>
      <c r="F18" s="28"/>
      <c r="G18" s="28"/>
      <c r="H18" s="28"/>
      <c r="I18" s="28"/>
      <c r="J18" s="3">
        <v>85</v>
      </c>
      <c r="K18" s="3">
        <v>100</v>
      </c>
      <c r="L18" s="3">
        <v>100</v>
      </c>
      <c r="M18" s="3">
        <v>99</v>
      </c>
      <c r="N18" s="3">
        <v>95</v>
      </c>
      <c r="O18" s="3">
        <v>100</v>
      </c>
      <c r="P18" s="3"/>
      <c r="Q18" s="8">
        <v>0</v>
      </c>
    </row>
    <row r="19" spans="2:17" x14ac:dyDescent="0.3">
      <c r="B19" s="5">
        <f t="shared" si="0"/>
        <v>11</v>
      </c>
      <c r="C19" s="5" t="s">
        <v>158</v>
      </c>
      <c r="D19" s="28" t="s">
        <v>180</v>
      </c>
      <c r="E19" s="28"/>
      <c r="F19" s="28"/>
      <c r="G19" s="28"/>
      <c r="H19" s="28"/>
      <c r="I19" s="28"/>
      <c r="J19" s="3">
        <v>85</v>
      </c>
      <c r="K19" s="3">
        <v>98</v>
      </c>
      <c r="L19" s="3">
        <v>93</v>
      </c>
      <c r="M19" s="3">
        <v>98</v>
      </c>
      <c r="N19" s="3">
        <v>70</v>
      </c>
      <c r="O19" s="3">
        <v>92</v>
      </c>
      <c r="P19" s="3"/>
      <c r="Q19" s="8">
        <v>0</v>
      </c>
    </row>
    <row r="20" spans="2:17" x14ac:dyDescent="0.3">
      <c r="B20" s="5">
        <f t="shared" si="0"/>
        <v>12</v>
      </c>
      <c r="C20" s="5" t="s">
        <v>159</v>
      </c>
      <c r="D20" s="28" t="s">
        <v>181</v>
      </c>
      <c r="E20" s="28"/>
      <c r="F20" s="28"/>
      <c r="G20" s="28"/>
      <c r="H20" s="28"/>
      <c r="I20" s="28"/>
      <c r="J20" s="3">
        <v>85</v>
      </c>
      <c r="K20" s="3">
        <v>94</v>
      </c>
      <c r="L20" s="3">
        <v>91</v>
      </c>
      <c r="M20" s="3">
        <v>100</v>
      </c>
      <c r="N20" s="3">
        <v>70</v>
      </c>
      <c r="O20" s="3">
        <v>100</v>
      </c>
      <c r="P20" s="3"/>
      <c r="Q20" s="8">
        <v>0</v>
      </c>
    </row>
    <row r="21" spans="2:17" x14ac:dyDescent="0.3">
      <c r="B21" s="5">
        <f t="shared" si="0"/>
        <v>13</v>
      </c>
      <c r="C21" s="5" t="s">
        <v>160</v>
      </c>
      <c r="D21" s="28" t="s">
        <v>182</v>
      </c>
      <c r="E21" s="28"/>
      <c r="F21" s="28"/>
      <c r="G21" s="28"/>
      <c r="H21" s="28"/>
      <c r="I21" s="28"/>
      <c r="J21" s="3">
        <v>97</v>
      </c>
      <c r="K21" s="3">
        <v>100</v>
      </c>
      <c r="L21" s="3">
        <v>99</v>
      </c>
      <c r="M21" s="3">
        <v>100</v>
      </c>
      <c r="N21" s="3">
        <v>98</v>
      </c>
      <c r="O21" s="3">
        <v>100</v>
      </c>
      <c r="P21" s="3"/>
      <c r="Q21" s="8">
        <v>0</v>
      </c>
    </row>
    <row r="22" spans="2:17" x14ac:dyDescent="0.3">
      <c r="B22" s="5">
        <f t="shared" si="0"/>
        <v>14</v>
      </c>
      <c r="C22" s="5" t="s">
        <v>161</v>
      </c>
      <c r="D22" s="28" t="s">
        <v>183</v>
      </c>
      <c r="E22" s="28"/>
      <c r="F22" s="28"/>
      <c r="G22" s="28"/>
      <c r="H22" s="28"/>
      <c r="I22" s="28"/>
      <c r="J22" s="3">
        <v>91</v>
      </c>
      <c r="K22" s="3">
        <v>98</v>
      </c>
      <c r="L22" s="3">
        <v>100</v>
      </c>
      <c r="M22" s="3">
        <v>98</v>
      </c>
      <c r="N22" s="3">
        <v>93</v>
      </c>
      <c r="O22" s="3">
        <v>100</v>
      </c>
      <c r="P22" s="3"/>
      <c r="Q22" s="8">
        <v>0</v>
      </c>
    </row>
    <row r="23" spans="2:17" x14ac:dyDescent="0.3">
      <c r="B23" s="5">
        <f t="shared" si="0"/>
        <v>15</v>
      </c>
      <c r="C23" s="5" t="s">
        <v>162</v>
      </c>
      <c r="D23" s="28" t="s">
        <v>184</v>
      </c>
      <c r="E23" s="28"/>
      <c r="F23" s="28"/>
      <c r="G23" s="28"/>
      <c r="H23" s="28"/>
      <c r="I23" s="28"/>
      <c r="J23" s="3">
        <v>90</v>
      </c>
      <c r="K23" s="3">
        <v>98</v>
      </c>
      <c r="L23" s="3">
        <v>100</v>
      </c>
      <c r="M23" s="3">
        <v>98</v>
      </c>
      <c r="N23" s="3">
        <v>95</v>
      </c>
      <c r="O23" s="3">
        <v>100</v>
      </c>
      <c r="P23" s="3"/>
      <c r="Q23" s="8">
        <v>0</v>
      </c>
    </row>
    <row r="24" spans="2:17" x14ac:dyDescent="0.3">
      <c r="B24" s="5">
        <f t="shared" si="0"/>
        <v>16</v>
      </c>
      <c r="C24" s="5" t="s">
        <v>163</v>
      </c>
      <c r="D24" s="28" t="s">
        <v>185</v>
      </c>
      <c r="E24" s="28"/>
      <c r="F24" s="28"/>
      <c r="G24" s="28"/>
      <c r="H24" s="28"/>
      <c r="I24" s="28"/>
      <c r="J24" s="3">
        <v>92</v>
      </c>
      <c r="K24" s="3">
        <v>97</v>
      </c>
      <c r="L24" s="3">
        <v>100</v>
      </c>
      <c r="M24" s="3">
        <v>98</v>
      </c>
      <c r="N24" s="3">
        <v>99</v>
      </c>
      <c r="O24" s="3">
        <v>100</v>
      </c>
      <c r="P24" s="3"/>
      <c r="Q24" s="8">
        <v>0</v>
      </c>
    </row>
    <row r="25" spans="2:17" x14ac:dyDescent="0.3">
      <c r="B25" s="5">
        <f t="shared" si="0"/>
        <v>17</v>
      </c>
      <c r="C25" s="5" t="s">
        <v>164</v>
      </c>
      <c r="D25" s="28" t="s">
        <v>186</v>
      </c>
      <c r="E25" s="28"/>
      <c r="F25" s="28"/>
      <c r="G25" s="28"/>
      <c r="H25" s="28"/>
      <c r="I25" s="28"/>
      <c r="J25" s="3">
        <v>80</v>
      </c>
      <c r="K25" s="3">
        <v>100</v>
      </c>
      <c r="L25" s="3">
        <v>99</v>
      </c>
      <c r="M25" s="3">
        <v>91</v>
      </c>
      <c r="N25" s="3">
        <v>70</v>
      </c>
      <c r="O25" s="3">
        <v>100</v>
      </c>
      <c r="P25" s="3"/>
      <c r="Q25" s="8">
        <v>0</v>
      </c>
    </row>
    <row r="26" spans="2:17" x14ac:dyDescent="0.3">
      <c r="B26" s="5">
        <f t="shared" si="0"/>
        <v>18</v>
      </c>
      <c r="C26" s="5" t="s">
        <v>165</v>
      </c>
      <c r="D26" s="28" t="s">
        <v>187</v>
      </c>
      <c r="E26" s="28"/>
      <c r="F26" s="28"/>
      <c r="G26" s="28"/>
      <c r="H26" s="28"/>
      <c r="I26" s="28"/>
      <c r="J26" s="3">
        <v>88</v>
      </c>
      <c r="K26" s="3">
        <v>100</v>
      </c>
      <c r="L26" s="3">
        <v>100</v>
      </c>
      <c r="M26" s="3">
        <v>99</v>
      </c>
      <c r="N26" s="3">
        <v>100</v>
      </c>
      <c r="O26" s="3">
        <v>100</v>
      </c>
      <c r="P26" s="3"/>
      <c r="Q26" s="8">
        <v>0</v>
      </c>
    </row>
    <row r="27" spans="2:17" x14ac:dyDescent="0.3">
      <c r="B27" s="5">
        <f t="shared" si="0"/>
        <v>19</v>
      </c>
      <c r="C27" s="5" t="s">
        <v>166</v>
      </c>
      <c r="D27" s="28" t="s">
        <v>188</v>
      </c>
      <c r="E27" s="28"/>
      <c r="F27" s="28"/>
      <c r="G27" s="28"/>
      <c r="H27" s="28"/>
      <c r="I27" s="28"/>
      <c r="J27" s="3">
        <v>79</v>
      </c>
      <c r="K27" s="3">
        <v>97</v>
      </c>
      <c r="L27" s="3">
        <v>87</v>
      </c>
      <c r="M27" s="3">
        <v>96</v>
      </c>
      <c r="N27" s="3">
        <v>70</v>
      </c>
      <c r="O27" s="3">
        <v>92</v>
      </c>
      <c r="P27" s="3"/>
      <c r="Q27" s="8">
        <v>0</v>
      </c>
    </row>
    <row r="28" spans="2:17" x14ac:dyDescent="0.3">
      <c r="B28" s="5">
        <f t="shared" si="0"/>
        <v>20</v>
      </c>
      <c r="C28" s="5" t="s">
        <v>167</v>
      </c>
      <c r="D28" s="28" t="s">
        <v>189</v>
      </c>
      <c r="E28" s="28"/>
      <c r="F28" s="28"/>
      <c r="G28" s="28"/>
      <c r="H28" s="28"/>
      <c r="I28" s="28"/>
      <c r="J28" s="3">
        <v>87</v>
      </c>
      <c r="K28" s="3">
        <v>98</v>
      </c>
      <c r="L28" s="3">
        <v>97</v>
      </c>
      <c r="M28" s="3">
        <v>100</v>
      </c>
      <c r="N28" s="3">
        <v>95</v>
      </c>
      <c r="O28" s="3">
        <v>100</v>
      </c>
      <c r="P28" s="3"/>
      <c r="Q28" s="20">
        <v>0</v>
      </c>
    </row>
    <row r="29" spans="2:17" x14ac:dyDescent="0.3">
      <c r="B29" s="5">
        <f t="shared" si="0"/>
        <v>21</v>
      </c>
      <c r="C29" s="18" t="s">
        <v>168</v>
      </c>
      <c r="D29" s="28" t="s">
        <v>190</v>
      </c>
      <c r="E29" s="28"/>
      <c r="F29" s="28"/>
      <c r="G29" s="28"/>
      <c r="H29" s="28"/>
      <c r="I29" s="28"/>
      <c r="J29" s="3">
        <v>87</v>
      </c>
      <c r="K29" s="3">
        <v>100</v>
      </c>
      <c r="L29" s="3">
        <v>100</v>
      </c>
      <c r="M29" s="3">
        <v>100</v>
      </c>
      <c r="N29" s="3">
        <v>98</v>
      </c>
      <c r="O29" s="3">
        <v>100</v>
      </c>
      <c r="P29" s="3"/>
      <c r="Q29" s="8">
        <v>0</v>
      </c>
    </row>
    <row r="30" spans="2:17" x14ac:dyDescent="0.3">
      <c r="B30" s="5">
        <f t="shared" si="0"/>
        <v>22</v>
      </c>
      <c r="C30" s="5" t="s">
        <v>169</v>
      </c>
      <c r="D30" s="28" t="s">
        <v>191</v>
      </c>
      <c r="E30" s="28"/>
      <c r="F30" s="28"/>
      <c r="G30" s="28"/>
      <c r="H30" s="28"/>
      <c r="I30" s="28"/>
      <c r="J30" s="3">
        <v>78</v>
      </c>
      <c r="K30" s="3">
        <v>100</v>
      </c>
      <c r="L30" s="3">
        <v>87</v>
      </c>
      <c r="M30" s="3">
        <v>100</v>
      </c>
      <c r="N30" s="3">
        <v>70</v>
      </c>
      <c r="O30" s="3">
        <v>100</v>
      </c>
      <c r="P30" s="3"/>
      <c r="Q30" s="8">
        <v>0</v>
      </c>
    </row>
    <row r="31" spans="2:17" x14ac:dyDescent="0.3">
      <c r="B31" s="5">
        <f t="shared" si="0"/>
        <v>23</v>
      </c>
      <c r="C31" s="5" t="s">
        <v>170</v>
      </c>
      <c r="D31" s="28" t="s">
        <v>192</v>
      </c>
      <c r="E31" s="28"/>
      <c r="F31" s="28"/>
      <c r="G31" s="28"/>
      <c r="H31" s="28"/>
      <c r="I31" s="28"/>
      <c r="J31" s="3">
        <v>90</v>
      </c>
      <c r="K31" s="3">
        <v>98</v>
      </c>
      <c r="L31" s="3">
        <v>99</v>
      </c>
      <c r="M31" s="3">
        <v>100</v>
      </c>
      <c r="N31" s="3">
        <v>95</v>
      </c>
      <c r="O31" s="3">
        <v>100</v>
      </c>
      <c r="P31" s="3"/>
      <c r="Q31" s="8">
        <v>0</v>
      </c>
    </row>
    <row r="32" spans="2:17" x14ac:dyDescent="0.3">
      <c r="B32" s="5"/>
      <c r="C32" s="5"/>
      <c r="D32" s="28"/>
      <c r="E32" s="28"/>
      <c r="F32" s="28"/>
      <c r="G32" s="28"/>
      <c r="H32" s="28"/>
      <c r="I32" s="28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1"/>
      <c r="E35" s="51"/>
      <c r="F35" s="51"/>
      <c r="G35" s="51"/>
      <c r="H35" s="51"/>
      <c r="I35" s="51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1"/>
      <c r="E36" s="51"/>
      <c r="F36" s="51"/>
      <c r="G36" s="51"/>
      <c r="H36" s="51"/>
      <c r="I36" s="51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7"/>
      <c r="D37" s="27"/>
      <c r="E37" s="1"/>
      <c r="H37" s="38" t="s">
        <v>18</v>
      </c>
      <c r="I37" s="38"/>
      <c r="J37" s="9">
        <f t="shared" ref="J37:Q37" si="1">COUNTIF(J9:J36,"&gt;=70")</f>
        <v>22</v>
      </c>
      <c r="K37" s="9">
        <f t="shared" si="1"/>
        <v>23</v>
      </c>
      <c r="L37" s="9">
        <f t="shared" si="1"/>
        <v>23</v>
      </c>
      <c r="M37" s="9">
        <f t="shared" si="1"/>
        <v>23</v>
      </c>
      <c r="N37" s="9">
        <f t="shared" si="1"/>
        <v>23</v>
      </c>
      <c r="O37" s="9">
        <f t="shared" si="1"/>
        <v>23</v>
      </c>
      <c r="P37" s="9">
        <f t="shared" si="1"/>
        <v>0</v>
      </c>
      <c r="Q37" s="13">
        <f t="shared" si="1"/>
        <v>1</v>
      </c>
    </row>
    <row r="38" spans="2:17" x14ac:dyDescent="0.3">
      <c r="C38" s="27"/>
      <c r="D38" s="27"/>
      <c r="E38" s="6"/>
      <c r="H38" s="39" t="s">
        <v>19</v>
      </c>
      <c r="I38" s="39"/>
      <c r="J38" s="10">
        <f t="shared" ref="J38:Q38" si="2">COUNTIF(J9:J36,"&lt;70")</f>
        <v>1</v>
      </c>
      <c r="K38" s="10">
        <f t="shared" si="2"/>
        <v>0</v>
      </c>
      <c r="L38" s="10">
        <f t="shared" si="2"/>
        <v>0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0">
        <f t="shared" si="2"/>
        <v>22</v>
      </c>
    </row>
    <row r="39" spans="2:17" x14ac:dyDescent="0.3">
      <c r="C39" s="27"/>
      <c r="D39" s="27"/>
      <c r="E39" s="27"/>
      <c r="H39" s="39" t="s">
        <v>20</v>
      </c>
      <c r="I39" s="39"/>
      <c r="J39" s="10">
        <f t="shared" ref="J39:Q39" si="3">COUNT(J9:J36)</f>
        <v>23</v>
      </c>
      <c r="K39" s="10">
        <f t="shared" si="3"/>
        <v>23</v>
      </c>
      <c r="L39" s="10">
        <f t="shared" si="3"/>
        <v>23</v>
      </c>
      <c r="M39" s="10">
        <f t="shared" si="3"/>
        <v>23</v>
      </c>
      <c r="N39" s="10">
        <f t="shared" si="3"/>
        <v>23</v>
      </c>
      <c r="O39" s="10">
        <f t="shared" si="3"/>
        <v>23</v>
      </c>
      <c r="P39" s="10">
        <f t="shared" si="3"/>
        <v>0</v>
      </c>
      <c r="Q39" s="10">
        <f t="shared" si="3"/>
        <v>23</v>
      </c>
    </row>
    <row r="40" spans="2:17" x14ac:dyDescent="0.3">
      <c r="C40" s="27"/>
      <c r="D40" s="27"/>
      <c r="E40" s="1"/>
      <c r="H40" s="40" t="s">
        <v>15</v>
      </c>
      <c r="I40" s="40"/>
      <c r="J40" s="11">
        <f>J37/J39</f>
        <v>0.95652173913043481</v>
      </c>
      <c r="K40" s="11">
        <f t="shared" ref="K40:Q40" si="4">K37/K39</f>
        <v>1</v>
      </c>
      <c r="L40" s="11">
        <f t="shared" si="4"/>
        <v>1</v>
      </c>
      <c r="M40" s="11">
        <f t="shared" si="4"/>
        <v>1</v>
      </c>
      <c r="N40" s="11">
        <f t="shared" si="4"/>
        <v>1</v>
      </c>
      <c r="O40" s="11">
        <f t="shared" si="4"/>
        <v>1</v>
      </c>
      <c r="P40" s="12" t="e">
        <f t="shared" si="4"/>
        <v>#DIV/0!</v>
      </c>
      <c r="Q40" s="12">
        <f t="shared" si="4"/>
        <v>4.3478260869565216E-2</v>
      </c>
    </row>
    <row r="41" spans="2:17" x14ac:dyDescent="0.3">
      <c r="C41" s="27"/>
      <c r="D41" s="27"/>
      <c r="E41" s="1"/>
      <c r="H41" s="40" t="s">
        <v>16</v>
      </c>
      <c r="I41" s="40"/>
      <c r="J41" s="11">
        <f>J38/J39</f>
        <v>4.3478260869565216E-2</v>
      </c>
      <c r="K41" s="11">
        <f t="shared" ref="K41:Q41" si="5">K38/K39</f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2" t="e">
        <f t="shared" si="5"/>
        <v>#DIV/0!</v>
      </c>
      <c r="Q41" s="12">
        <f t="shared" si="5"/>
        <v>0.95652173913043481</v>
      </c>
    </row>
    <row r="42" spans="2:17" x14ac:dyDescent="0.3">
      <c r="C42" s="27"/>
      <c r="D42" s="27"/>
      <c r="E42" s="6"/>
    </row>
    <row r="43" spans="2:17" x14ac:dyDescent="0.3">
      <c r="C43" s="1"/>
      <c r="D43" s="1"/>
      <c r="E43" s="6"/>
    </row>
    <row r="44" spans="2:17" x14ac:dyDescent="0.3">
      <c r="J44" s="36"/>
      <c r="K44" s="36"/>
      <c r="L44" s="36"/>
      <c r="M44" s="36"/>
      <c r="N44" s="36"/>
      <c r="O44" s="36"/>
      <c r="P44" s="36"/>
    </row>
    <row r="45" spans="2:17" x14ac:dyDescent="0.3">
      <c r="J45" s="34" t="s">
        <v>17</v>
      </c>
      <c r="K45" s="34"/>
      <c r="L45" s="34"/>
      <c r="M45" s="34"/>
      <c r="N45" s="34"/>
      <c r="O45" s="34"/>
      <c r="P45" s="34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45"/>
  <sheetViews>
    <sheetView tabSelected="1" zoomScale="90" zoomScaleNormal="90" workbookViewId="0">
      <selection activeCell="U31" sqref="U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9.4" customHeight="1" x14ac:dyDescent="0.3">
      <c r="C4" t="s">
        <v>0</v>
      </c>
      <c r="D4" s="41" t="s">
        <v>286</v>
      </c>
      <c r="E4" s="41"/>
      <c r="F4" s="41"/>
      <c r="G4" s="41"/>
      <c r="I4" t="s">
        <v>1</v>
      </c>
      <c r="J4" s="48" t="s">
        <v>291</v>
      </c>
      <c r="K4" s="48"/>
      <c r="M4" t="s">
        <v>2</v>
      </c>
      <c r="N4" s="54">
        <v>45635</v>
      </c>
      <c r="O4" s="54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8" t="s">
        <v>55</v>
      </c>
      <c r="E9" s="28"/>
      <c r="F9" s="28"/>
      <c r="G9" s="28"/>
      <c r="H9" s="28"/>
      <c r="I9" s="28"/>
      <c r="J9" s="3">
        <v>94</v>
      </c>
      <c r="K9" s="3">
        <v>72</v>
      </c>
      <c r="L9" s="3">
        <v>82</v>
      </c>
      <c r="M9" s="3">
        <v>100</v>
      </c>
      <c r="N9" s="3"/>
      <c r="O9" s="3"/>
      <c r="P9" s="3"/>
      <c r="Q9" s="8">
        <f>SUM(J9:M9)/4</f>
        <v>87</v>
      </c>
    </row>
    <row r="10" spans="2:18" x14ac:dyDescent="0.3">
      <c r="B10" s="5">
        <f>B9+1</f>
        <v>2</v>
      </c>
      <c r="C10" s="5" t="s">
        <v>31</v>
      </c>
      <c r="D10" s="28" t="s">
        <v>56</v>
      </c>
      <c r="E10" s="28"/>
      <c r="F10" s="28"/>
      <c r="G10" s="28"/>
      <c r="H10" s="28"/>
      <c r="I10" s="28"/>
      <c r="J10" s="3">
        <v>52</v>
      </c>
      <c r="K10" s="3">
        <v>88</v>
      </c>
      <c r="L10" s="3">
        <v>52</v>
      </c>
      <c r="M10" s="3">
        <v>100</v>
      </c>
      <c r="N10" s="3"/>
      <c r="O10" s="3"/>
      <c r="P10" s="3"/>
      <c r="Q10" s="8">
        <v>0</v>
      </c>
    </row>
    <row r="11" spans="2:18" x14ac:dyDescent="0.3">
      <c r="B11" s="5">
        <f t="shared" ref="B11:B26" si="0">B10+1</f>
        <v>3</v>
      </c>
      <c r="C11" s="5" t="s">
        <v>253</v>
      </c>
      <c r="D11" s="28" t="s">
        <v>252</v>
      </c>
      <c r="E11" s="28"/>
      <c r="F11" s="28"/>
      <c r="G11" s="28"/>
      <c r="H11" s="28"/>
      <c r="I11" s="28"/>
      <c r="J11" s="3">
        <v>86</v>
      </c>
      <c r="K11" s="3">
        <v>88</v>
      </c>
      <c r="L11" s="3">
        <v>94</v>
      </c>
      <c r="M11" s="3">
        <v>100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33</v>
      </c>
      <c r="D12" s="28" t="s">
        <v>59</v>
      </c>
      <c r="E12" s="28"/>
      <c r="F12" s="28"/>
      <c r="G12" s="28"/>
      <c r="H12" s="28"/>
      <c r="I12" s="28"/>
      <c r="J12" s="3">
        <v>51</v>
      </c>
      <c r="K12" s="3">
        <v>32</v>
      </c>
      <c r="L12" s="3">
        <v>88</v>
      </c>
      <c r="M12" s="3">
        <v>96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34</v>
      </c>
      <c r="D13" s="28" t="s">
        <v>60</v>
      </c>
      <c r="E13" s="28"/>
      <c r="F13" s="28"/>
      <c r="G13" s="28"/>
      <c r="H13" s="28"/>
      <c r="I13" s="28"/>
      <c r="J13" s="3">
        <v>50</v>
      </c>
      <c r="K13" s="3">
        <v>87</v>
      </c>
      <c r="L13" s="3">
        <v>46</v>
      </c>
      <c r="M13" s="3">
        <v>100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205</v>
      </c>
      <c r="D14" s="28" t="s">
        <v>204</v>
      </c>
      <c r="E14" s="28"/>
      <c r="F14" s="28"/>
      <c r="G14" s="28"/>
      <c r="H14" s="28"/>
      <c r="I14" s="28"/>
      <c r="J14" s="3">
        <v>100</v>
      </c>
      <c r="K14" s="3">
        <v>95</v>
      </c>
      <c r="L14" s="3">
        <v>93</v>
      </c>
      <c r="M14" s="3">
        <v>100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35</v>
      </c>
      <c r="D15" s="28" t="s">
        <v>61</v>
      </c>
      <c r="E15" s="28"/>
      <c r="F15" s="28"/>
      <c r="G15" s="28"/>
      <c r="H15" s="28"/>
      <c r="I15" s="28"/>
      <c r="J15" s="3">
        <v>70</v>
      </c>
      <c r="K15" s="3">
        <v>85</v>
      </c>
      <c r="L15" s="3">
        <v>48</v>
      </c>
      <c r="M15" s="3">
        <v>100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207</v>
      </c>
      <c r="D16" s="28" t="s">
        <v>206</v>
      </c>
      <c r="E16" s="28"/>
      <c r="F16" s="28"/>
      <c r="G16" s="28"/>
      <c r="H16" s="28"/>
      <c r="I16" s="28"/>
      <c r="J16" s="3">
        <v>59</v>
      </c>
      <c r="K16" s="3">
        <v>70</v>
      </c>
      <c r="L16" s="3">
        <v>48</v>
      </c>
      <c r="M16" s="3">
        <v>60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38</v>
      </c>
      <c r="D17" s="28" t="s">
        <v>278</v>
      </c>
      <c r="E17" s="28"/>
      <c r="F17" s="28"/>
      <c r="G17" s="28"/>
      <c r="H17" s="28"/>
      <c r="I17" s="28"/>
      <c r="J17" s="3">
        <v>37</v>
      </c>
      <c r="K17" s="3">
        <v>17</v>
      </c>
      <c r="L17" s="3">
        <v>41</v>
      </c>
      <c r="M17" s="3">
        <v>100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288</v>
      </c>
      <c r="D18" s="28" t="s">
        <v>287</v>
      </c>
      <c r="E18" s="28"/>
      <c r="F18" s="28"/>
      <c r="G18" s="28"/>
      <c r="H18" s="28"/>
      <c r="I18" s="28"/>
      <c r="J18" s="3">
        <v>18</v>
      </c>
      <c r="K18" s="3">
        <v>17</v>
      </c>
      <c r="L18" s="3">
        <v>6</v>
      </c>
      <c r="M18" s="3">
        <v>30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39</v>
      </c>
      <c r="D19" s="28" t="s">
        <v>63</v>
      </c>
      <c r="E19" s="28"/>
      <c r="F19" s="28"/>
      <c r="G19" s="28"/>
      <c r="H19" s="28"/>
      <c r="I19" s="28"/>
      <c r="J19" s="3">
        <v>73</v>
      </c>
      <c r="K19" s="3">
        <v>52</v>
      </c>
      <c r="L19" s="3">
        <v>47</v>
      </c>
      <c r="M19" s="3">
        <v>85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80</v>
      </c>
      <c r="D20" s="28" t="s">
        <v>95</v>
      </c>
      <c r="E20" s="28"/>
      <c r="F20" s="28"/>
      <c r="G20" s="28"/>
      <c r="H20" s="28"/>
      <c r="I20" s="28"/>
      <c r="J20" s="3">
        <v>38</v>
      </c>
      <c r="K20" s="3">
        <v>60</v>
      </c>
      <c r="L20" s="3">
        <v>50</v>
      </c>
      <c r="M20" s="3">
        <v>92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230</v>
      </c>
      <c r="D21" s="28" t="s">
        <v>229</v>
      </c>
      <c r="E21" s="28"/>
      <c r="F21" s="28"/>
      <c r="G21" s="28"/>
      <c r="H21" s="28"/>
      <c r="I21" s="28"/>
      <c r="J21" s="3">
        <v>32</v>
      </c>
      <c r="K21" s="3">
        <v>20</v>
      </c>
      <c r="L21" s="3">
        <v>94</v>
      </c>
      <c r="M21" s="3">
        <v>52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42</v>
      </c>
      <c r="D22" s="28" t="s">
        <v>65</v>
      </c>
      <c r="E22" s="28"/>
      <c r="F22" s="28"/>
      <c r="G22" s="28"/>
      <c r="H22" s="28"/>
      <c r="I22" s="28"/>
      <c r="J22" s="3">
        <v>74</v>
      </c>
      <c r="K22" s="3">
        <v>55</v>
      </c>
      <c r="L22" s="3">
        <v>36</v>
      </c>
      <c r="M22" s="3">
        <v>96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81</v>
      </c>
      <c r="D23" s="28" t="s">
        <v>96</v>
      </c>
      <c r="E23" s="28"/>
      <c r="F23" s="28"/>
      <c r="G23" s="28"/>
      <c r="H23" s="28"/>
      <c r="I23" s="28"/>
      <c r="J23" s="3">
        <v>29</v>
      </c>
      <c r="K23" s="3">
        <v>17</v>
      </c>
      <c r="L23" s="3">
        <v>30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83</v>
      </c>
      <c r="D24" s="28" t="s">
        <v>98</v>
      </c>
      <c r="E24" s="28"/>
      <c r="F24" s="28"/>
      <c r="G24" s="28"/>
      <c r="H24" s="28"/>
      <c r="I24" s="28"/>
      <c r="J24" s="3">
        <v>41</v>
      </c>
      <c r="K24" s="3">
        <v>77</v>
      </c>
      <c r="L24" s="3">
        <v>46</v>
      </c>
      <c r="M24" s="3">
        <v>100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138</v>
      </c>
      <c r="D25" s="28" t="s">
        <v>148</v>
      </c>
      <c r="E25" s="28"/>
      <c r="F25" s="28"/>
      <c r="G25" s="28"/>
      <c r="H25" s="28"/>
      <c r="I25" s="28"/>
      <c r="J25" s="3">
        <v>90</v>
      </c>
      <c r="K25" s="3">
        <v>78</v>
      </c>
      <c r="L25" s="3">
        <v>97</v>
      </c>
      <c r="M25" s="3">
        <v>100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50</v>
      </c>
      <c r="D26" s="28" t="s">
        <v>285</v>
      </c>
      <c r="E26" s="28"/>
      <c r="F26" s="28"/>
      <c r="G26" s="28"/>
      <c r="H26" s="28"/>
      <c r="I26" s="28"/>
      <c r="J26" s="3">
        <v>35</v>
      </c>
      <c r="K26" s="3">
        <v>57</v>
      </c>
      <c r="L26" s="3">
        <v>45</v>
      </c>
      <c r="M26" s="3">
        <v>87</v>
      </c>
      <c r="N26" s="3"/>
      <c r="O26" s="3"/>
      <c r="P26" s="3"/>
      <c r="Q26" s="8">
        <v>0</v>
      </c>
    </row>
    <row r="27" spans="2:17" x14ac:dyDescent="0.3">
      <c r="B27" s="5"/>
      <c r="C27" s="5"/>
      <c r="D27" s="28"/>
      <c r="E27" s="28"/>
      <c r="F27" s="28"/>
      <c r="G27" s="28"/>
      <c r="H27" s="28"/>
      <c r="I27" s="28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8"/>
      <c r="E28" s="28"/>
      <c r="F28" s="28"/>
      <c r="G28" s="28"/>
      <c r="H28" s="28"/>
      <c r="I28" s="28"/>
      <c r="J28" s="3"/>
      <c r="K28" s="3"/>
      <c r="L28" s="3"/>
      <c r="M28" s="3"/>
      <c r="N28" s="3"/>
      <c r="O28" s="3"/>
      <c r="P28" s="3"/>
      <c r="Q28" s="17"/>
    </row>
    <row r="29" spans="2:17" x14ac:dyDescent="0.3">
      <c r="B29" s="5"/>
      <c r="C29" s="18"/>
      <c r="D29" s="28"/>
      <c r="E29" s="28"/>
      <c r="F29" s="28"/>
      <c r="G29" s="28"/>
      <c r="H29" s="28"/>
      <c r="I29" s="28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28"/>
      <c r="E30" s="28"/>
      <c r="F30" s="28"/>
      <c r="G30" s="28"/>
      <c r="H30" s="28"/>
      <c r="I30" s="28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28"/>
      <c r="E31" s="28"/>
      <c r="F31" s="28"/>
      <c r="G31" s="28"/>
      <c r="H31" s="28"/>
      <c r="I31" s="28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28"/>
      <c r="E32" s="28"/>
      <c r="F32" s="28"/>
      <c r="G32" s="28"/>
      <c r="H32" s="28"/>
      <c r="I32" s="28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1"/>
      <c r="E35" s="51"/>
      <c r="F35" s="51"/>
      <c r="G35" s="51"/>
      <c r="H35" s="51"/>
      <c r="I35" s="51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1"/>
      <c r="E36" s="51"/>
      <c r="F36" s="51"/>
      <c r="G36" s="51"/>
      <c r="H36" s="51"/>
      <c r="I36" s="51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7"/>
      <c r="D37" s="27"/>
      <c r="E37" s="1"/>
      <c r="H37" s="38" t="s">
        <v>18</v>
      </c>
      <c r="I37" s="38"/>
      <c r="J37" s="9">
        <f t="shared" ref="J37:Q37" si="1">COUNTIF(J9:J36,"&gt;=70")</f>
        <v>7</v>
      </c>
      <c r="K37" s="9">
        <f t="shared" si="1"/>
        <v>9</v>
      </c>
      <c r="L37" s="9">
        <f t="shared" si="1"/>
        <v>6</v>
      </c>
      <c r="M37" s="9">
        <f t="shared" si="1"/>
        <v>14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1</v>
      </c>
    </row>
    <row r="38" spans="2:17" x14ac:dyDescent="0.3">
      <c r="C38" s="27"/>
      <c r="D38" s="27"/>
      <c r="E38" s="6"/>
      <c r="H38" s="39" t="s">
        <v>19</v>
      </c>
      <c r="I38" s="39"/>
      <c r="J38" s="10">
        <f t="shared" ref="J38:Q38" si="2">COUNTIF(J9:J36,"&lt;70")</f>
        <v>11</v>
      </c>
      <c r="K38" s="10">
        <f t="shared" si="2"/>
        <v>9</v>
      </c>
      <c r="L38" s="10">
        <f t="shared" si="2"/>
        <v>12</v>
      </c>
      <c r="M38" s="10">
        <f t="shared" si="2"/>
        <v>4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0">
        <f t="shared" si="2"/>
        <v>17</v>
      </c>
    </row>
    <row r="39" spans="2:17" x14ac:dyDescent="0.3">
      <c r="C39" s="27"/>
      <c r="D39" s="27"/>
      <c r="E39" s="27"/>
      <c r="H39" s="39" t="s">
        <v>20</v>
      </c>
      <c r="I39" s="39"/>
      <c r="J39" s="10">
        <f t="shared" ref="J39:Q39" si="3">COUNT(J9:J36)</f>
        <v>18</v>
      </c>
      <c r="K39" s="10">
        <f t="shared" si="3"/>
        <v>18</v>
      </c>
      <c r="L39" s="10">
        <f t="shared" si="3"/>
        <v>18</v>
      </c>
      <c r="M39" s="10">
        <f t="shared" si="3"/>
        <v>18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0">
        <f t="shared" si="3"/>
        <v>18</v>
      </c>
    </row>
    <row r="40" spans="2:17" x14ac:dyDescent="0.3">
      <c r="C40" s="27"/>
      <c r="D40" s="27"/>
      <c r="E40" s="1"/>
      <c r="H40" s="40" t="s">
        <v>15</v>
      </c>
      <c r="I40" s="40"/>
      <c r="J40" s="11">
        <f>J37/J39</f>
        <v>0.3888888888888889</v>
      </c>
      <c r="K40" s="11">
        <f t="shared" ref="K40:Q40" si="4">K37/K39</f>
        <v>0.5</v>
      </c>
      <c r="L40" s="11">
        <f t="shared" si="4"/>
        <v>0.33333333333333331</v>
      </c>
      <c r="M40" s="11">
        <f t="shared" si="4"/>
        <v>0.77777777777777779</v>
      </c>
      <c r="N40" s="12" t="e">
        <f t="shared" si="4"/>
        <v>#DIV/0!</v>
      </c>
      <c r="O40" s="12" t="e">
        <f t="shared" si="4"/>
        <v>#DIV/0!</v>
      </c>
      <c r="P40" s="12" t="e">
        <f t="shared" si="4"/>
        <v>#DIV/0!</v>
      </c>
      <c r="Q40" s="12">
        <f t="shared" si="4"/>
        <v>5.5555555555555552E-2</v>
      </c>
    </row>
    <row r="41" spans="2:17" x14ac:dyDescent="0.3">
      <c r="C41" s="27"/>
      <c r="D41" s="27"/>
      <c r="E41" s="1"/>
      <c r="H41" s="40" t="s">
        <v>16</v>
      </c>
      <c r="I41" s="40"/>
      <c r="J41" s="11">
        <f>J38/J39</f>
        <v>0.61111111111111116</v>
      </c>
      <c r="K41" s="11">
        <f t="shared" ref="K41:Q41" si="5">K38/K39</f>
        <v>0.5</v>
      </c>
      <c r="L41" s="11">
        <f t="shared" si="5"/>
        <v>0.66666666666666663</v>
      </c>
      <c r="M41" s="11">
        <f t="shared" si="5"/>
        <v>0.22222222222222221</v>
      </c>
      <c r="N41" s="12" t="e">
        <f t="shared" si="5"/>
        <v>#DIV/0!</v>
      </c>
      <c r="O41" s="12" t="e">
        <f t="shared" si="5"/>
        <v>#DIV/0!</v>
      </c>
      <c r="P41" s="12" t="e">
        <f t="shared" si="5"/>
        <v>#DIV/0!</v>
      </c>
      <c r="Q41" s="12">
        <f t="shared" si="5"/>
        <v>0.94444444444444442</v>
      </c>
    </row>
    <row r="42" spans="2:17" x14ac:dyDescent="0.3">
      <c r="C42" s="27"/>
      <c r="D42" s="27"/>
      <c r="E42" s="6"/>
    </row>
    <row r="43" spans="2:17" x14ac:dyDescent="0.3">
      <c r="C43" s="1"/>
      <c r="D43" s="1"/>
      <c r="E43" s="6"/>
    </row>
    <row r="44" spans="2:17" x14ac:dyDescent="0.3">
      <c r="J44" s="36"/>
      <c r="K44" s="36"/>
      <c r="L44" s="36"/>
      <c r="M44" s="36"/>
      <c r="N44" s="36"/>
      <c r="O44" s="36"/>
      <c r="P44" s="36"/>
    </row>
    <row r="45" spans="2:17" x14ac:dyDescent="0.3">
      <c r="J45" s="34" t="s">
        <v>17</v>
      </c>
      <c r="K45" s="34"/>
      <c r="L45" s="34"/>
      <c r="M45" s="34"/>
      <c r="N45" s="34"/>
      <c r="O45" s="34"/>
      <c r="P45" s="34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501 A</vt:lpstr>
      <vt:lpstr>501 B</vt:lpstr>
      <vt:lpstr>701 A</vt:lpstr>
      <vt:lpstr>701 B</vt:lpstr>
      <vt:lpstr>505 A</vt:lpstr>
      <vt:lpstr>ARR1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2024-12-08T01:56:44Z</dcterms:modified>
</cp:coreProperties>
</file>