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<sst xmlns="http://schemas.openxmlformats.org/spreadsheetml/2006/main" count="366" uniqueCount="263">
  <si>
    <t xml:space="preserve">INSTITUTO TECNOLÓGICO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</si>
  <si>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</si>
  <si>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</si>
  <si>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</si>
  <si>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</si>
  <si>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</si>
  <si>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</si>
  <si>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</si>
  <si>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AGOSTO-DICIEMBRE 2024 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</si>
  <si>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</si>
  <si>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</si>
  <si>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</si>
  <si>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</si>
  <si>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</si>
  <si>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</si>
  <si>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</si>
  <si>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</si>
  <si>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</si>
  <si>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</si>
  <si>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</si>
  <si>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</si>
  <si>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</si>
  <si>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241U0328</t>
  </si>
  <si>
    <t xml:space="preserve">AGUILERA PÓLITO PERLA ITZEL</t>
  </si>
  <si>
    <t xml:space="preserve">241U0329</t>
  </si>
  <si>
    <t xml:space="preserve">ALONSO TOLEN ORLANDO DE JESÚS</t>
  </si>
  <si>
    <t xml:space="preserve">241U0331</t>
  </si>
  <si>
    <t xml:space="preserve">APARICIO TEXNA LUIS ANTONIO</t>
  </si>
  <si>
    <t xml:space="preserve">241U0333</t>
  </si>
  <si>
    <t xml:space="preserve">CARRILLO BONILLA ANA SOFIA</t>
  </si>
  <si>
    <t xml:space="preserve">241U0334</t>
  </si>
  <si>
    <t xml:space="preserve">CHONTAL CRUZ JOSÉ GABRIEL</t>
  </si>
  <si>
    <t xml:space="preserve">241U0335</t>
  </si>
  <si>
    <t xml:space="preserve">CHONTAL TOTO ANDRE OSMAR</t>
  </si>
  <si>
    <t xml:space="preserve">231U0333</t>
  </si>
  <si>
    <t xml:space="preserve">CONCHI ALVARADO GISSEL</t>
  </si>
  <si>
    <t xml:space="preserve">241U0336</t>
  </si>
  <si>
    <t xml:space="preserve">CRUZ PUCHETA LEONARDO ANTONIO</t>
  </si>
  <si>
    <t xml:space="preserve">241U0337</t>
  </si>
  <si>
    <t xml:space="preserve">DIAZ POLITO JOSE ANTONIO</t>
  </si>
  <si>
    <t xml:space="preserve">241U0338</t>
  </si>
  <si>
    <t xml:space="preserve">ESCOBAR CAIXBA VICTOR JOEL</t>
  </si>
  <si>
    <t xml:space="preserve">241U0339</t>
  </si>
  <si>
    <t xml:space="preserve">ESPINOZA APARICIO CINTHYA VIRIDIANA</t>
  </si>
  <si>
    <t xml:space="preserve">241U0340</t>
  </si>
  <si>
    <t xml:space="preserve">FERNANDEZ BUSTAMANTE ALEJANDRO DE JESUS</t>
  </si>
  <si>
    <t xml:space="preserve">231U0337</t>
  </si>
  <si>
    <t xml:space="preserve">FISCAL CARVAJAL CAROLAINS ALICIA</t>
  </si>
  <si>
    <t xml:space="preserve">241U0341</t>
  </si>
  <si>
    <t xml:space="preserve">FISCAL COBIX IRVING ZURIEL</t>
  </si>
  <si>
    <t xml:space="preserve">241U0342</t>
  </si>
  <si>
    <t xml:space="preserve">GARCIA HIPOLITO EDUARDO ALCIDES</t>
  </si>
  <si>
    <t xml:space="preserve">241U0343</t>
  </si>
  <si>
    <t xml:space="preserve">GARCIA TELLEZ HECTOR ALONSO</t>
  </si>
  <si>
    <t xml:space="preserve">241U0344</t>
  </si>
  <si>
    <t xml:space="preserve">GAVILAN PEREZ GENESIS</t>
  </si>
  <si>
    <t xml:space="preserve">241U0573</t>
  </si>
  <si>
    <t xml:space="preserve">JUAREZ SERRANO SUSANO XIMENA</t>
  </si>
  <si>
    <t xml:space="preserve">241U0345</t>
  </si>
  <si>
    <t xml:space="preserve">LOPEZ AVILA EVELYN DE LOS ANGELES</t>
  </si>
  <si>
    <t xml:space="preserve">241U0346</t>
  </si>
  <si>
    <t xml:space="preserve">MIXTEGA SOSA YURI DIANA</t>
  </si>
  <si>
    <t xml:space="preserve">241U0347</t>
  </si>
  <si>
    <t xml:space="preserve">NIETO GOLPE OMAR</t>
  </si>
  <si>
    <t xml:space="preserve">241U0634</t>
  </si>
  <si>
    <t xml:space="preserve">OCHOA MALAGA DAVID FRANCISCO</t>
  </si>
  <si>
    <t xml:space="preserve">241U0348</t>
  </si>
  <si>
    <t xml:space="preserve">PALAYOT DECUIR JUAN PABLO</t>
  </si>
  <si>
    <t xml:space="preserve">241U0349</t>
  </si>
  <si>
    <t xml:space="preserve">PAXTIAN TOTO MIGUEL ANGEL</t>
  </si>
  <si>
    <t xml:space="preserve">241U0350</t>
  </si>
  <si>
    <t xml:space="preserve">PEREZ GARCIA IRMA JOSELIN</t>
  </si>
  <si>
    <t xml:space="preserve">241U0351</t>
  </si>
  <si>
    <t xml:space="preserve">PEREZ HERNANDEZ CARLOS ALDHEBARAM</t>
  </si>
  <si>
    <t xml:space="preserve">241U0352</t>
  </si>
  <si>
    <t xml:space="preserve">QUINO CINTA ANGEL EMANUEL</t>
  </si>
  <si>
    <t xml:space="preserve">241U0353</t>
  </si>
  <si>
    <t xml:space="preserve">RAMIREZ QUINO ISAAC DANIEL</t>
  </si>
  <si>
    <t xml:space="preserve">241U0354</t>
  </si>
  <si>
    <t xml:space="preserve">RAMOS CARACAS GERARDO</t>
  </si>
  <si>
    <t xml:space="preserve">241U0355</t>
  </si>
  <si>
    <t xml:space="preserve">REYES CARVAJAL BRIAN</t>
  </si>
  <si>
    <t xml:space="preserve">241U0356</t>
  </si>
  <si>
    <t xml:space="preserve">REYES MACARIO NICOLAS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</si>
  <si>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</si>
  <si>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</si>
  <si>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</si>
  <si>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</si>
  <si>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241U0357</t>
  </si>
  <si>
    <t xml:space="preserve">ROSADO TEMICH CHRISTIAN</t>
  </si>
  <si>
    <t xml:space="preserve">241U0362</t>
  </si>
  <si>
    <t xml:space="preserve">TORRES HERNANDEZ ERICK DE JESUS</t>
  </si>
  <si>
    <t xml:space="preserve">241U0581</t>
  </si>
  <si>
    <t xml:space="preserve">TOTO PUCHETA ISIS DEL CARMEN</t>
  </si>
  <si>
    <t xml:space="preserve">241U0358</t>
  </si>
  <si>
    <t xml:space="preserve">XOLO MIXTEGA ALAN</t>
  </si>
  <si>
    <t xml:space="preserve">241U0359</t>
  </si>
  <si>
    <t xml:space="preserve">ZAZUETA ZEPEDA DAEL ALEJANDRO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</si>
  <si>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</si>
  <si>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</si>
  <si>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</si>
  <si>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</si>
  <si>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</si>
  <si>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</si>
  <si>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111A</t>
  </si>
  <si>
    <t xml:space="preserve">AGOSTO-DICIEMBRE 2024</t>
  </si>
  <si>
    <t xml:space="preserve">241U0363</t>
  </si>
  <si>
    <t xml:space="preserve">CAZARIN SANCHEZ TITO</t>
  </si>
  <si>
    <t xml:space="preserve">241U0364</t>
  </si>
  <si>
    <t xml:space="preserve">CHACHA ALONSO GAEL DE JESUS</t>
  </si>
  <si>
    <t xml:space="preserve">241U0365</t>
  </si>
  <si>
    <t xml:space="preserve">CHAPOL ORTIZ CARLOS EDUARDO</t>
  </si>
  <si>
    <t xml:space="preserve">241U0366</t>
  </si>
  <si>
    <t xml:space="preserve">CHONTAL PRADO ALAN BLADIMIR</t>
  </si>
  <si>
    <t xml:space="preserve">241U0367</t>
  </si>
  <si>
    <t xml:space="preserve">CHONTAL ROMERO EDWIN YADIEL</t>
  </si>
  <si>
    <t xml:space="preserve">241U0368</t>
  </si>
  <si>
    <t xml:space="preserve">COBAXIN MOLINA DALIA</t>
  </si>
  <si>
    <t xml:space="preserve">241U0370</t>
  </si>
  <si>
    <t xml:space="preserve">DOMIGUEZ COBIX ANTONIO DE JESUS</t>
  </si>
  <si>
    <t xml:space="preserve">241U0371</t>
  </si>
  <si>
    <t xml:space="preserve">DOMINGUEZ OBIL JOSE DARIEL</t>
  </si>
  <si>
    <t xml:space="preserve">241U0374</t>
  </si>
  <si>
    <t xml:space="preserve">GOMEZ TORRES VICTOR JESUS</t>
  </si>
  <si>
    <t xml:space="preserve">241U0375</t>
  </si>
  <si>
    <t xml:space="preserve">GUTIERREZ ZAPATA GIOVANNY</t>
  </si>
  <si>
    <t xml:space="preserve">241U0376</t>
  </si>
  <si>
    <t xml:space="preserve">GUZMAN LOPEZ JIMENA</t>
  </si>
  <si>
    <t xml:space="preserve">241U0377</t>
  </si>
  <si>
    <t xml:space="preserve">HERNANDEZ AMBROS GERARDO VALENTIN</t>
  </si>
  <si>
    <t xml:space="preserve">231U0109</t>
  </si>
  <si>
    <t xml:space="preserve">HERNANDEZ BALDERAS CHRISTOPHER ARTURO</t>
  </si>
  <si>
    <t xml:space="preserve">241U0378</t>
  </si>
  <si>
    <t xml:space="preserve">HERNANDEZ COBOS CLEMENTE</t>
  </si>
  <si>
    <t xml:space="preserve">241U0379</t>
  </si>
  <si>
    <t xml:space="preserve">HERNANDEZ MENDOZA FATIMA GERMAYONI</t>
  </si>
  <si>
    <t xml:space="preserve">241U0381</t>
  </si>
  <si>
    <t xml:space="preserve">JEREZANO JARA CARLOS MARTIN</t>
  </si>
  <si>
    <t xml:space="preserve">241U0382</t>
  </si>
  <si>
    <t xml:space="preserve">MALAGA TEPOX MARIA GUADALUPE</t>
  </si>
  <si>
    <t xml:space="preserve">241U0383</t>
  </si>
  <si>
    <t xml:space="preserve">MARCIAL BELLI OSCAR DE JESUS</t>
  </si>
  <si>
    <t xml:space="preserve">231U0384</t>
  </si>
  <si>
    <t xml:space="preserve">MARTINEZ VAZQUEZ JESUS ALBERTO</t>
  </si>
  <si>
    <t xml:space="preserve">241U0384</t>
  </si>
  <si>
    <t xml:space="preserve">MENDOZA CORRO VICTOR MANUEL</t>
  </si>
  <si>
    <t xml:space="preserve">241U0386</t>
  </si>
  <si>
    <t xml:space="preserve">MUÑOZ TOTO JOSE EDUARDO</t>
  </si>
  <si>
    <t xml:space="preserve">241U0387</t>
  </si>
  <si>
    <t xml:space="preserve">NUÑEZ RAMIREZ AARON</t>
  </si>
  <si>
    <t xml:space="preserve">241U0389</t>
  </si>
  <si>
    <t xml:space="preserve">PONCIANO TEMICH ERUBIEL</t>
  </si>
  <si>
    <t xml:space="preserve">241U0391</t>
  </si>
  <si>
    <t xml:space="preserve">PULIDO FERNANDEZ LEONARDO</t>
  </si>
  <si>
    <t xml:space="preserve">241U0393</t>
  </si>
  <si>
    <t xml:space="preserve">QUINO MARTINEZ CRISTIAN DE JESUS</t>
  </si>
  <si>
    <t xml:space="preserve">241U0394</t>
  </si>
  <si>
    <t xml:space="preserve">REYES GUERRERO CARLOS EDUARDO</t>
  </si>
  <si>
    <t xml:space="preserve">241U0396</t>
  </si>
  <si>
    <t xml:space="preserve">RODRIGUEZ DOMINGUEZ LUZ DE MARIA</t>
  </si>
  <si>
    <t xml:space="preserve">241U0398</t>
  </si>
  <si>
    <t xml:space="preserve">SOTO DOMINGUEZ VICTOR MANUEL</t>
  </si>
  <si>
    <t xml:space="preserve">241U0603</t>
  </si>
  <si>
    <t xml:space="preserve">TORRES MOLINA LUIS DAVID</t>
  </si>
  <si>
    <t xml:space="preserve">241U0400</t>
  </si>
  <si>
    <t xml:space="preserve">VALENTIN AVILA BRANDON YAHIR</t>
  </si>
  <si>
    <t xml:space="preserve">241U0401</t>
  </si>
  <si>
    <t xml:space="preserve">VALERO FOMPEROSA ANGEL ANTONIO</t>
  </si>
  <si>
    <t xml:space="preserve">AUDITORIA INFORMÁTICA</t>
  </si>
  <si>
    <t xml:space="preserve">510A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</si>
  <si>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</si>
  <si>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</si>
  <si>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</si>
  <si>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</si>
  <si>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</si>
  <si>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</si>
  <si>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</si>
  <si>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</si>
  <si>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</si>
  <si>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</si>
  <si>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</si>
  <si>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HERNÁNDEZ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</si>
  <si>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</si>
  <si>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</si>
  <si>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</si>
  <si>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</si>
  <si>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</si>
  <si>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</si>
  <si>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221U0508</t>
  </si>
  <si>
    <t xml:space="preserve">PAXTIAN CAMPECHANO RAFAEL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</si>
  <si>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</si>
  <si>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</si>
  <si>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</si>
  <si>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</si>
  <si>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</si>
  <si>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</si>
  <si>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</si>
  <si>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</si>
  <si>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</si>
  <si>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</si>
  <si>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</si>
  <si>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</si>
  <si>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</si>
  <si>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</si>
  <si>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</si>
  <si>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</si>
  <si>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</si>
  <si>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</si>
  <si>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</si>
  <si>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</si>
  <si>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FUNDAMENTOS DE SEGURIDAD CON IA</t>
  </si>
  <si>
    <t xml:space="preserve">710B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</si>
  <si>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</si>
  <si>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</si>
  <si>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</si>
  <si>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</si>
  <si>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</si>
  <si>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</si>
  <si>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</si>
  <si>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</si>
  <si>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</si>
  <si>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</si>
  <si>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</si>
  <si>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</si>
  <si>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</si>
  <si>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</si>
  <si>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</si>
  <si>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</si>
  <si>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</si>
  <si>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</si>
  <si>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211U0382</t>
  </si>
  <si>
    <t xml:space="preserve">MIL QUINO CARLOS FRANCISCO</t>
  </si>
  <si>
    <t xml:space="preserve">211U0241</t>
  </si>
  <si>
    <t xml:space="preserve">PEREZ MARTINEZ OMAR FERNANDO</t>
  </si>
  <si>
    <t xml:space="preserve">211U0387</t>
  </si>
  <si>
    <t xml:space="preserve">RIVAS CHAMPALA LUIS ENRIQUE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</si>
  <si>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</si>
  <si>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</si>
  <si>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</si>
  <si>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</si>
  <si>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</si>
  <si>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</si>
  <si>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</si>
  <si>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</si>
  <si>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ESTRATEGIAS PARA EL CRECIMIENTO PROFESIONAL</t>
  </si>
  <si>
    <t xml:space="preserve">910B</t>
  </si>
  <si>
    <t xml:space="preserve">ROSARIO CARVAJAL HERNÁNDEZ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</si>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</sst>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3" colorId="64" zoomScale="60" zoomScaleNormal="60" zoomScalePageLayoutView="100" workbookViewId="0">
      <selection pane="topLeft" activeCell="T40" activeCellId="0" sqref="T4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7" t="s">
        <v>23</v>
      </c>
      <c r="E9" s="17"/>
      <c r="F9" s="17"/>
      <c r="G9" s="17"/>
      <c r="H9" s="17"/>
      <c r="I9" s="17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9" t="s">
        <v>25</v>
      </c>
      <c r="E10" s="19"/>
      <c r="F10" s="19"/>
      <c r="G10" s="19"/>
      <c r="H10" s="19"/>
      <c r="I10" s="19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9" t="s">
        <v>27</v>
      </c>
      <c r="E11" s="19"/>
      <c r="F11" s="19"/>
      <c r="G11" s="19"/>
      <c r="H11" s="19"/>
      <c r="I11" s="19"/>
      <c r="J11" s="13" t="n">
        <v>100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9" t="s">
        <v>29</v>
      </c>
      <c r="E12" s="19"/>
      <c r="F12" s="19"/>
      <c r="G12" s="19"/>
      <c r="H12" s="19"/>
      <c r="I12" s="19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9" t="s">
        <v>31</v>
      </c>
      <c r="E13" s="19"/>
      <c r="F13" s="19"/>
      <c r="G13" s="19"/>
      <c r="H13" s="19"/>
      <c r="I13" s="19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9" t="s">
        <v>33</v>
      </c>
      <c r="E14" s="19"/>
      <c r="F14" s="19"/>
      <c r="G14" s="19"/>
      <c r="H14" s="19"/>
      <c r="I14" s="19"/>
      <c r="J14" s="13" t="n">
        <v>90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12.8571428571429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9" t="s">
        <v>35</v>
      </c>
      <c r="E15" s="19"/>
      <c r="F15" s="19"/>
      <c r="G15" s="19"/>
      <c r="H15" s="19"/>
      <c r="I15" s="19"/>
      <c r="J15" s="13" t="n">
        <v>80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11.4285714285714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9" t="s">
        <v>37</v>
      </c>
      <c r="E16" s="19"/>
      <c r="F16" s="19"/>
      <c r="G16" s="19"/>
      <c r="H16" s="19"/>
      <c r="I16" s="19"/>
      <c r="J16" s="13" t="n">
        <v>80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11.4285714285714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9" t="s">
        <v>39</v>
      </c>
      <c r="E17" s="19"/>
      <c r="F17" s="19"/>
      <c r="G17" s="19"/>
      <c r="H17" s="19"/>
      <c r="I17" s="19"/>
      <c r="J17" s="13" t="n">
        <v>100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14.2857142857143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9" t="s">
        <v>41</v>
      </c>
      <c r="E18" s="19"/>
      <c r="F18" s="19"/>
      <c r="G18" s="19"/>
      <c r="H18" s="19"/>
      <c r="I18" s="19"/>
      <c r="J18" s="13" t="n">
        <v>90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12.8571428571429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9" t="s">
        <v>43</v>
      </c>
      <c r="E19" s="19"/>
      <c r="F19" s="19"/>
      <c r="G19" s="19"/>
      <c r="H19" s="19"/>
      <c r="I19" s="19"/>
      <c r="J19" s="13" t="n">
        <v>100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14.2857142857143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9" t="s">
        <v>45</v>
      </c>
      <c r="E20" s="19"/>
      <c r="F20" s="19"/>
      <c r="G20" s="19"/>
      <c r="H20" s="19"/>
      <c r="I20" s="19"/>
      <c r="J20" s="13" t="n">
        <v>80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11.4285714285714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9" t="s">
        <v>47</v>
      </c>
      <c r="E21" s="19"/>
      <c r="F21" s="19"/>
      <c r="G21" s="19"/>
      <c r="H21" s="19"/>
      <c r="I21" s="19"/>
      <c r="J21" s="13" t="n">
        <v>70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10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9" t="s">
        <v>49</v>
      </c>
      <c r="E22" s="19"/>
      <c r="F22" s="19"/>
      <c r="G22" s="19"/>
      <c r="H22" s="19"/>
      <c r="I22" s="19"/>
      <c r="J22" s="13" t="n">
        <v>90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12.8571428571429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9" t="s">
        <v>51</v>
      </c>
      <c r="E23" s="19"/>
      <c r="F23" s="19"/>
      <c r="G23" s="19"/>
      <c r="H23" s="19"/>
      <c r="I23" s="19"/>
      <c r="J23" s="13" t="n">
        <v>85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12.1428571428571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9" t="s">
        <v>53</v>
      </c>
      <c r="E24" s="19"/>
      <c r="F24" s="19"/>
      <c r="G24" s="19"/>
      <c r="H24" s="19"/>
      <c r="I24" s="19"/>
      <c r="J24" s="13" t="n">
        <v>100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14.2857142857143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9" t="s">
        <v>55</v>
      </c>
      <c r="E25" s="19"/>
      <c r="F25" s="19"/>
      <c r="G25" s="19"/>
      <c r="H25" s="19"/>
      <c r="I25" s="19"/>
      <c r="J25" s="13" t="n">
        <v>100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14.2857142857143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9" t="s">
        <v>57</v>
      </c>
      <c r="E26" s="19"/>
      <c r="F26" s="19"/>
      <c r="G26" s="19"/>
      <c r="H26" s="19"/>
      <c r="I26" s="19"/>
      <c r="J26" s="13" t="n">
        <v>90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12.8571428571429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9" t="s">
        <v>59</v>
      </c>
      <c r="E27" s="19"/>
      <c r="F27" s="19"/>
      <c r="G27" s="19"/>
      <c r="H27" s="19"/>
      <c r="I27" s="19"/>
      <c r="J27" s="13" t="n">
        <v>100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14.2857142857143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9" t="s">
        <v>61</v>
      </c>
      <c r="E28" s="19"/>
      <c r="F28" s="19"/>
      <c r="G28" s="19"/>
      <c r="H28" s="19"/>
      <c r="I28" s="19"/>
      <c r="J28" s="13" t="n">
        <v>90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12.8571428571429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62</v>
      </c>
      <c r="D29" s="19" t="s">
        <v>63</v>
      </c>
      <c r="E29" s="19"/>
      <c r="F29" s="19"/>
      <c r="G29" s="19"/>
      <c r="H29" s="19"/>
      <c r="I29" s="19"/>
      <c r="J29" s="13" t="n">
        <v>80</v>
      </c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6" t="s">
        <v>64</v>
      </c>
      <c r="D30" s="19" t="s">
        <v>65</v>
      </c>
      <c r="E30" s="19"/>
      <c r="F30" s="19"/>
      <c r="G30" s="19"/>
      <c r="H30" s="19"/>
      <c r="I30" s="19"/>
      <c r="J30" s="13" t="n">
        <v>0</v>
      </c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6" t="s">
        <v>66</v>
      </c>
      <c r="D31" s="19" t="s">
        <v>67</v>
      </c>
      <c r="E31" s="19"/>
      <c r="F31" s="19"/>
      <c r="G31" s="19"/>
      <c r="H31" s="19"/>
      <c r="I31" s="19"/>
      <c r="J31" s="13" t="n">
        <v>100</v>
      </c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6" t="s">
        <v>68</v>
      </c>
      <c r="D32" s="19" t="s">
        <v>69</v>
      </c>
      <c r="E32" s="19"/>
      <c r="F32" s="19"/>
      <c r="G32" s="19"/>
      <c r="H32" s="19"/>
      <c r="I32" s="19"/>
      <c r="J32" s="13" t="n">
        <v>80</v>
      </c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6" t="s">
        <v>70</v>
      </c>
      <c r="D33" s="19" t="s">
        <v>71</v>
      </c>
      <c r="E33" s="19"/>
      <c r="F33" s="19"/>
      <c r="G33" s="19"/>
      <c r="H33" s="19"/>
      <c r="I33" s="19"/>
      <c r="J33" s="13" t="n">
        <v>100</v>
      </c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72</v>
      </c>
      <c r="D34" s="20" t="s">
        <v>73</v>
      </c>
      <c r="E34" s="20"/>
      <c r="F34" s="20"/>
      <c r="G34" s="20"/>
      <c r="H34" s="20"/>
      <c r="I34" s="20"/>
      <c r="J34" s="13" t="n">
        <v>0</v>
      </c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74</v>
      </c>
      <c r="D35" s="19" t="s">
        <v>75</v>
      </c>
      <c r="E35" s="19"/>
      <c r="F35" s="19"/>
      <c r="G35" s="19"/>
      <c r="H35" s="19"/>
      <c r="I35" s="19"/>
      <c r="J35" s="13" t="n">
        <v>100</v>
      </c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76</v>
      </c>
      <c r="D36" s="19" t="s">
        <v>77</v>
      </c>
      <c r="E36" s="19"/>
      <c r="F36" s="19"/>
      <c r="G36" s="19"/>
      <c r="H36" s="19"/>
      <c r="I36" s="19"/>
      <c r="J36" s="13" t="n">
        <v>100</v>
      </c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78</v>
      </c>
      <c r="D37" s="19" t="s">
        <v>79</v>
      </c>
      <c r="E37" s="19"/>
      <c r="F37" s="19"/>
      <c r="G37" s="19"/>
      <c r="H37" s="19"/>
      <c r="I37" s="19"/>
      <c r="J37" s="13" t="n">
        <v>100</v>
      </c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80</v>
      </c>
      <c r="D38" s="19" t="s">
        <v>81</v>
      </c>
      <c r="E38" s="19"/>
      <c r="F38" s="19"/>
      <c r="G38" s="19"/>
      <c r="H38" s="19"/>
      <c r="I38" s="19"/>
      <c r="J38" s="13" t="n">
        <v>100</v>
      </c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82</v>
      </c>
      <c r="D39" s="19" t="s">
        <v>83</v>
      </c>
      <c r="E39" s="19"/>
      <c r="F39" s="19"/>
      <c r="G39" s="19"/>
      <c r="H39" s="19"/>
      <c r="I39" s="19"/>
      <c r="J39" s="13" t="n">
        <v>100</v>
      </c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6" t="s">
        <v>84</v>
      </c>
      <c r="D40" s="19" t="s">
        <v>85</v>
      </c>
      <c r="E40" s="19"/>
      <c r="F40" s="19"/>
      <c r="G40" s="19"/>
      <c r="H40" s="19"/>
      <c r="I40" s="19"/>
      <c r="J40" s="13" t="n">
        <v>0</v>
      </c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6" t="s">
        <v>86</v>
      </c>
      <c r="D41" s="19" t="s">
        <v>87</v>
      </c>
      <c r="E41" s="19"/>
      <c r="F41" s="19"/>
      <c r="G41" s="19"/>
      <c r="H41" s="19"/>
      <c r="I41" s="19"/>
      <c r="J41" s="13" t="n">
        <v>75</v>
      </c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6" t="s">
        <v>88</v>
      </c>
      <c r="D42" s="19" t="s">
        <v>89</v>
      </c>
      <c r="E42" s="19"/>
      <c r="F42" s="19"/>
      <c r="G42" s="19"/>
      <c r="H42" s="19"/>
      <c r="I42" s="19"/>
      <c r="J42" s="13" t="n">
        <v>100</v>
      </c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6" t="s">
        <v>90</v>
      </c>
      <c r="D43" s="19" t="s">
        <v>91</v>
      </c>
      <c r="E43" s="19"/>
      <c r="F43" s="19"/>
      <c r="G43" s="19"/>
      <c r="H43" s="19"/>
      <c r="I43" s="19"/>
      <c r="J43" s="13" t="n">
        <v>100</v>
      </c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6" t="s">
        <v>92</v>
      </c>
      <c r="D44" s="19" t="s">
        <v>93</v>
      </c>
      <c r="E44" s="19"/>
      <c r="F44" s="19"/>
      <c r="G44" s="19"/>
      <c r="H44" s="19"/>
      <c r="I44" s="19"/>
      <c r="J44" s="13" t="n">
        <v>100</v>
      </c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16" t="s">
        <v>94</v>
      </c>
      <c r="D45" s="19" t="s">
        <v>95</v>
      </c>
      <c r="E45" s="19"/>
      <c r="F45" s="19"/>
      <c r="G45" s="19"/>
      <c r="H45" s="19"/>
      <c r="I45" s="19"/>
      <c r="J45" s="13" t="n">
        <v>100</v>
      </c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16" t="s">
        <v>96</v>
      </c>
      <c r="D46" s="19" t="s">
        <v>97</v>
      </c>
      <c r="E46" s="19"/>
      <c r="F46" s="19"/>
      <c r="G46" s="19"/>
      <c r="H46" s="19"/>
      <c r="I46" s="19"/>
      <c r="J46" s="13" t="n">
        <v>80</v>
      </c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16"/>
      <c r="D47" s="21"/>
      <c r="E47" s="21"/>
      <c r="F47" s="21"/>
      <c r="G47" s="21"/>
      <c r="H47" s="21"/>
      <c r="I47" s="21"/>
      <c r="J47" s="13" t="n">
        <f aca="false">SUM(J9:J46)/38</f>
        <v>83.1578947368421</v>
      </c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35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4</v>
      </c>
      <c r="K55" s="29" t="n">
        <f aca="false">COUNTIF(K9:K53,"&lt;70")</f>
        <v>20</v>
      </c>
      <c r="L55" s="29" t="n">
        <f aca="false">COUNTIF(L9:L53,"&lt;70")</f>
        <v>20</v>
      </c>
      <c r="M55" s="29" t="n">
        <f aca="false">COUNTIF(M9:M53,"&lt;70")</f>
        <v>20</v>
      </c>
      <c r="N55" s="29" t="n">
        <f aca="false">COUNTIF(N9:N53,"&lt;70")</f>
        <v>20</v>
      </c>
      <c r="O55" s="29" t="n">
        <f aca="false">COUNTIF(O9:O53,"&lt;70")</f>
        <v>20</v>
      </c>
      <c r="P55" s="29" t="n">
        <f aca="false">COUNTIF(P9:P53,"&lt;70")</f>
        <v>20</v>
      </c>
      <c r="Q55" s="29" t="n">
        <f aca="false">COUNTIF(Q9:Q53,"&lt;70")</f>
        <v>20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39</v>
      </c>
      <c r="K56" s="29" t="n">
        <f aca="false">COUNT(K9:K53)</f>
        <v>20</v>
      </c>
      <c r="L56" s="29" t="n">
        <f aca="false">COUNT(L9:L53)</f>
        <v>20</v>
      </c>
      <c r="M56" s="29" t="n">
        <f aca="false">COUNT(M9:M53)</f>
        <v>20</v>
      </c>
      <c r="N56" s="29" t="n">
        <f aca="false">COUNT(N9:N53)</f>
        <v>20</v>
      </c>
      <c r="O56" s="29" t="n">
        <f aca="false">COUNT(O9:O53)</f>
        <v>20</v>
      </c>
      <c r="P56" s="29" t="n">
        <f aca="false">COUNT(P9:P53)</f>
        <v>20</v>
      </c>
      <c r="Q56" s="29" t="n">
        <f aca="false">COUNT(Q9:Q53)</f>
        <v>20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0.897435897435898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0.102564102564103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6" colorId="64" zoomScale="60" zoomScaleNormal="60" zoomScalePageLayoutView="100" workbookViewId="0">
      <selection pane="topLeft" activeCell="D42" activeCellId="0" sqref="D4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104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106</v>
      </c>
      <c r="D9" s="12" t="s">
        <v>107</v>
      </c>
      <c r="E9" s="12"/>
      <c r="F9" s="12"/>
      <c r="G9" s="12"/>
      <c r="H9" s="12"/>
      <c r="I9" s="12"/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108</v>
      </c>
      <c r="D10" s="12" t="s">
        <v>109</v>
      </c>
      <c r="E10" s="12"/>
      <c r="F10" s="12"/>
      <c r="G10" s="12"/>
      <c r="H10" s="12"/>
      <c r="I10" s="12"/>
      <c r="J10" s="13" t="n">
        <v>80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11.4285714285714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110</v>
      </c>
      <c r="D11" s="12" t="s">
        <v>111</v>
      </c>
      <c r="E11" s="12"/>
      <c r="F11" s="12"/>
      <c r="G11" s="12"/>
      <c r="H11" s="12"/>
      <c r="I11" s="12"/>
      <c r="J11" s="13" t="n">
        <v>90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12.8571428571429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112</v>
      </c>
      <c r="D12" s="12" t="s">
        <v>113</v>
      </c>
      <c r="E12" s="12"/>
      <c r="F12" s="12"/>
      <c r="G12" s="12"/>
      <c r="H12" s="12"/>
      <c r="I12" s="12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114</v>
      </c>
      <c r="D13" s="12" t="s">
        <v>115</v>
      </c>
      <c r="E13" s="12"/>
      <c r="F13" s="12"/>
      <c r="G13" s="12"/>
      <c r="H13" s="12"/>
      <c r="I13" s="12"/>
      <c r="J13" s="13" t="n">
        <v>90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12.8571428571429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116</v>
      </c>
      <c r="D14" s="12" t="s">
        <v>117</v>
      </c>
      <c r="E14" s="12"/>
      <c r="F14" s="12"/>
      <c r="G14" s="12"/>
      <c r="H14" s="12"/>
      <c r="I14" s="12"/>
      <c r="J14" s="13" t="n">
        <v>75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10.7142857142857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118</v>
      </c>
      <c r="D15" s="12" t="s">
        <v>119</v>
      </c>
      <c r="E15" s="12"/>
      <c r="F15" s="12"/>
      <c r="G15" s="12"/>
      <c r="H15" s="12"/>
      <c r="I15" s="12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120</v>
      </c>
      <c r="D16" s="12" t="s">
        <v>121</v>
      </c>
      <c r="E16" s="12"/>
      <c r="F16" s="12"/>
      <c r="G16" s="12"/>
      <c r="H16" s="12"/>
      <c r="I16" s="12"/>
      <c r="J16" s="13" t="n">
        <v>100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122</v>
      </c>
      <c r="D17" s="12" t="s">
        <v>123</v>
      </c>
      <c r="E17" s="12"/>
      <c r="F17" s="12"/>
      <c r="G17" s="12"/>
      <c r="H17" s="12"/>
      <c r="I17" s="12"/>
      <c r="J17" s="13" t="n">
        <v>80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11.4285714285714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124</v>
      </c>
      <c r="D18" s="12" t="s">
        <v>125</v>
      </c>
      <c r="E18" s="12"/>
      <c r="F18" s="12"/>
      <c r="G18" s="12"/>
      <c r="H18" s="12"/>
      <c r="I18" s="12"/>
      <c r="J18" s="36" t="n">
        <v>80</v>
      </c>
      <c r="K18" s="37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11.4285714285714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126</v>
      </c>
      <c r="D19" s="12" t="s">
        <v>127</v>
      </c>
      <c r="E19" s="12"/>
      <c r="F19" s="12"/>
      <c r="G19" s="12"/>
      <c r="H19" s="12"/>
      <c r="I19" s="12"/>
      <c r="J19" s="13" t="n">
        <v>90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12.8571428571429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128</v>
      </c>
      <c r="D20" s="12" t="s">
        <v>129</v>
      </c>
      <c r="E20" s="12"/>
      <c r="F20" s="12"/>
      <c r="G20" s="12"/>
      <c r="H20" s="12"/>
      <c r="I20" s="12"/>
      <c r="J20" s="13" t="n">
        <v>100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14.2857142857143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130</v>
      </c>
      <c r="D21" s="12" t="s">
        <v>131</v>
      </c>
      <c r="E21" s="12"/>
      <c r="F21" s="12"/>
      <c r="G21" s="12"/>
      <c r="H21" s="12"/>
      <c r="I21" s="12"/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132</v>
      </c>
      <c r="D22" s="12" t="s">
        <v>133</v>
      </c>
      <c r="E22" s="12"/>
      <c r="F22" s="12"/>
      <c r="G22" s="12"/>
      <c r="H22" s="12"/>
      <c r="I22" s="12"/>
      <c r="J22" s="13" t="n">
        <v>75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10.7142857142857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134</v>
      </c>
      <c r="D23" s="12" t="s">
        <v>135</v>
      </c>
      <c r="E23" s="12"/>
      <c r="F23" s="12"/>
      <c r="G23" s="12"/>
      <c r="H23" s="12"/>
      <c r="I23" s="12"/>
      <c r="J23" s="13" t="n">
        <v>75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10.7142857142857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136</v>
      </c>
      <c r="D24" s="12" t="s">
        <v>137</v>
      </c>
      <c r="E24" s="12"/>
      <c r="F24" s="12"/>
      <c r="G24" s="12"/>
      <c r="H24" s="12"/>
      <c r="I24" s="12"/>
      <c r="J24" s="13" t="n">
        <v>90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12.8571428571429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138</v>
      </c>
      <c r="D25" s="12" t="s">
        <v>139</v>
      </c>
      <c r="E25" s="12"/>
      <c r="F25" s="12"/>
      <c r="G25" s="12"/>
      <c r="H25" s="12"/>
      <c r="I25" s="12"/>
      <c r="J25" s="13" t="n">
        <v>90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12.8571428571429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140</v>
      </c>
      <c r="D26" s="12" t="s">
        <v>141</v>
      </c>
      <c r="E26" s="12"/>
      <c r="F26" s="12"/>
      <c r="G26" s="12"/>
      <c r="H26" s="12"/>
      <c r="I26" s="12"/>
      <c r="J26" s="13" t="n">
        <v>90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12.8571428571429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142</v>
      </c>
      <c r="D27" s="12" t="s">
        <v>143</v>
      </c>
      <c r="E27" s="12"/>
      <c r="F27" s="12"/>
      <c r="G27" s="12"/>
      <c r="H27" s="12"/>
      <c r="I27" s="12"/>
      <c r="J27" s="13" t="n">
        <v>75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10.7142857142857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144</v>
      </c>
      <c r="D28" s="12" t="s">
        <v>145</v>
      </c>
      <c r="E28" s="12"/>
      <c r="F28" s="12"/>
      <c r="G28" s="12"/>
      <c r="H28" s="12"/>
      <c r="I28" s="12"/>
      <c r="J28" s="13" t="n">
        <v>85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12.1428571428571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146</v>
      </c>
      <c r="D29" s="12" t="s">
        <v>147</v>
      </c>
      <c r="E29" s="12"/>
      <c r="F29" s="12"/>
      <c r="G29" s="12"/>
      <c r="H29" s="12"/>
      <c r="I29" s="12"/>
      <c r="J29" s="13" t="n">
        <v>75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8" t="n">
        <f aca="false">SUM(J29:P29)/7</f>
        <v>10.7142857142857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148</v>
      </c>
      <c r="D30" s="12" t="s">
        <v>149</v>
      </c>
      <c r="E30" s="12"/>
      <c r="F30" s="12"/>
      <c r="G30" s="12"/>
      <c r="H30" s="12"/>
      <c r="I30" s="12"/>
      <c r="J30" s="13" t="n">
        <v>75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  <c r="P30" s="13" t="n">
        <v>0</v>
      </c>
      <c r="Q30" s="18" t="n">
        <f aca="false">SUM(J30:P30)/7</f>
        <v>10.7142857142857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150</v>
      </c>
      <c r="D31" s="12" t="s">
        <v>151</v>
      </c>
      <c r="E31" s="12"/>
      <c r="F31" s="12"/>
      <c r="G31" s="12"/>
      <c r="H31" s="12"/>
      <c r="I31" s="12"/>
      <c r="J31" s="13" t="n">
        <v>100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8" t="n">
        <f aca="false">SUM(J31:P31)/7</f>
        <v>14.2857142857143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152</v>
      </c>
      <c r="D32" s="12" t="s">
        <v>153</v>
      </c>
      <c r="E32" s="12"/>
      <c r="F32" s="12"/>
      <c r="G32" s="12"/>
      <c r="H32" s="12"/>
      <c r="I32" s="12"/>
      <c r="J32" s="13" t="n">
        <v>100</v>
      </c>
      <c r="K32" s="13" t="n">
        <v>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8" t="n">
        <f aca="false">SUM(J32:P32)/7</f>
        <v>14.2857142857143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154</v>
      </c>
      <c r="D33" s="12" t="s">
        <v>155</v>
      </c>
      <c r="E33" s="12"/>
      <c r="F33" s="12"/>
      <c r="G33" s="12"/>
      <c r="H33" s="12"/>
      <c r="I33" s="12"/>
      <c r="J33" s="13" t="n">
        <v>75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156</v>
      </c>
      <c r="D34" s="12" t="s">
        <v>157</v>
      </c>
      <c r="E34" s="12"/>
      <c r="F34" s="12"/>
      <c r="G34" s="12"/>
      <c r="H34" s="12"/>
      <c r="I34" s="12"/>
      <c r="J34" s="13" t="n">
        <v>90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158</v>
      </c>
      <c r="D35" s="12" t="s">
        <v>159</v>
      </c>
      <c r="E35" s="12"/>
      <c r="F35" s="12"/>
      <c r="G35" s="12"/>
      <c r="H35" s="12"/>
      <c r="I35" s="12"/>
      <c r="J35" s="13" t="n">
        <v>90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160</v>
      </c>
      <c r="D36" s="12" t="s">
        <v>161</v>
      </c>
      <c r="E36" s="12"/>
      <c r="F36" s="12"/>
      <c r="G36" s="12"/>
      <c r="H36" s="12"/>
      <c r="I36" s="12"/>
      <c r="J36" s="13" t="n">
        <v>80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  <c r="P36" s="13" t="n">
        <v>0</v>
      </c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162</v>
      </c>
      <c r="D37" s="12" t="s">
        <v>163</v>
      </c>
      <c r="E37" s="12"/>
      <c r="F37" s="12"/>
      <c r="G37" s="12"/>
      <c r="H37" s="12"/>
      <c r="I37" s="12"/>
      <c r="J37" s="13" t="n">
        <v>100</v>
      </c>
      <c r="K37" s="13" t="n">
        <v>0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0</v>
      </c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164</v>
      </c>
      <c r="D38" s="12" t="s">
        <v>165</v>
      </c>
      <c r="E38" s="12"/>
      <c r="F38" s="12"/>
      <c r="G38" s="12"/>
      <c r="H38" s="12"/>
      <c r="I38" s="12"/>
      <c r="J38" s="13" t="n">
        <v>90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166</v>
      </c>
      <c r="D39" s="12" t="s">
        <v>167</v>
      </c>
      <c r="E39" s="12"/>
      <c r="F39" s="12"/>
      <c r="G39" s="12"/>
      <c r="H39" s="12"/>
      <c r="I39" s="12"/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8"/>
    </row>
    <row r="40" customFormat="false" ht="13.8" hidden="false" customHeight="false" outlineLevel="0" collapsed="false">
      <c r="B40" s="15" t="n">
        <f aca="false">B39+1</f>
        <v>32</v>
      </c>
      <c r="C40" s="16"/>
      <c r="D40" s="12"/>
      <c r="E40" s="12"/>
      <c r="F40" s="12"/>
      <c r="G40" s="12"/>
      <c r="H40" s="12"/>
      <c r="I40" s="12"/>
      <c r="J40" s="13" t="n">
        <f aca="false">SUM(J9:J39)/31</f>
        <v>78.7096774193548</v>
      </c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6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29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3</v>
      </c>
      <c r="K55" s="29" t="n">
        <f aca="false">COUNTIF(K9:K53,"&lt;70")</f>
        <v>31</v>
      </c>
      <c r="L55" s="29" t="n">
        <f aca="false">COUNTIF(L9:L53,"&lt;70")</f>
        <v>31</v>
      </c>
      <c r="M55" s="29" t="n">
        <f aca="false">COUNTIF(M9:M53,"&lt;70")</f>
        <v>31</v>
      </c>
      <c r="N55" s="29" t="n">
        <f aca="false">COUNTIF(N9:N53,"&lt;70")</f>
        <v>31</v>
      </c>
      <c r="O55" s="29" t="n">
        <f aca="false">COUNTIF(O9:O53,"&lt;70")</f>
        <v>31</v>
      </c>
      <c r="P55" s="29" t="n">
        <f aca="false">COUNTIF(P9:P53,"&lt;70")</f>
        <v>31</v>
      </c>
      <c r="Q55" s="29" t="n">
        <f aca="false">COUNTIF(Q9:Q53,"&lt;70")</f>
        <v>24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32</v>
      </c>
      <c r="K56" s="29" t="n">
        <f aca="false">COUNT(K9:K53)</f>
        <v>31</v>
      </c>
      <c r="L56" s="29" t="n">
        <f aca="false">COUNT(L9:L53)</f>
        <v>31</v>
      </c>
      <c r="M56" s="29" t="n">
        <f aca="false">COUNT(M9:M53)</f>
        <v>31</v>
      </c>
      <c r="N56" s="29" t="n">
        <f aca="false">COUNT(N9:N53)</f>
        <v>31</v>
      </c>
      <c r="O56" s="29" t="n">
        <f aca="false">COUNT(O9:O53)</f>
        <v>31</v>
      </c>
      <c r="P56" s="29" t="n">
        <f aca="false">COUNT(P9:P53)</f>
        <v>31</v>
      </c>
      <c r="Q56" s="29" t="n">
        <f aca="false">COUNT(Q9:Q53)</f>
        <v>24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0.90625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0.09375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2" colorId="64" zoomScale="60" zoomScaleNormal="60" zoomScalePageLayoutView="100" workbookViewId="0">
      <selection pane="topLeft" activeCell="S22" activeCellId="0" sqref="S2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168</v>
      </c>
      <c r="E4" s="6"/>
      <c r="F4" s="6"/>
      <c r="G4" s="6"/>
      <c r="I4" s="1" t="s">
        <v>4</v>
      </c>
      <c r="J4" s="7" t="s">
        <v>169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170</v>
      </c>
      <c r="D9" s="12" t="s">
        <v>171</v>
      </c>
      <c r="E9" s="12"/>
      <c r="F9" s="12"/>
      <c r="G9" s="12"/>
      <c r="H9" s="12"/>
      <c r="I9" s="12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172</v>
      </c>
      <c r="D10" s="12" t="s">
        <v>173</v>
      </c>
      <c r="E10" s="12"/>
      <c r="F10" s="12"/>
      <c r="G10" s="12"/>
      <c r="H10" s="12"/>
      <c r="I10" s="12"/>
      <c r="J10" s="13" t="n">
        <v>95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13.5714285714286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174</v>
      </c>
      <c r="D11" s="12" t="s">
        <v>175</v>
      </c>
      <c r="E11" s="12"/>
      <c r="F11" s="12"/>
      <c r="G11" s="12"/>
      <c r="H11" s="12"/>
      <c r="I11" s="12"/>
      <c r="J11" s="13" t="n">
        <v>100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176</v>
      </c>
      <c r="D12" s="12" t="s">
        <v>177</v>
      </c>
      <c r="E12" s="12"/>
      <c r="F12" s="12"/>
      <c r="G12" s="12"/>
      <c r="H12" s="12"/>
      <c r="I12" s="12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178</v>
      </c>
      <c r="D13" s="12" t="s">
        <v>179</v>
      </c>
      <c r="E13" s="12"/>
      <c r="F13" s="12"/>
      <c r="G13" s="12"/>
      <c r="H13" s="12"/>
      <c r="I13" s="12"/>
      <c r="J13" s="13" t="n">
        <v>100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14.2857142857143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180</v>
      </c>
      <c r="D14" s="12" t="s">
        <v>181</v>
      </c>
      <c r="E14" s="12"/>
      <c r="F14" s="12"/>
      <c r="G14" s="12"/>
      <c r="H14" s="12"/>
      <c r="I14" s="12"/>
      <c r="J14" s="13" t="n">
        <v>95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13.5714285714286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182</v>
      </c>
      <c r="D15" s="12" t="s">
        <v>183</v>
      </c>
      <c r="E15" s="12"/>
      <c r="F15" s="12"/>
      <c r="G15" s="12"/>
      <c r="H15" s="12"/>
      <c r="I15" s="12"/>
      <c r="J15" s="13" t="n">
        <v>90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12.8571428571429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184</v>
      </c>
      <c r="D16" s="12" t="s">
        <v>185</v>
      </c>
      <c r="E16" s="12"/>
      <c r="F16" s="12"/>
      <c r="G16" s="12"/>
      <c r="H16" s="12"/>
      <c r="I16" s="12"/>
      <c r="J16" s="13" t="n">
        <v>90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12.8571428571429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186</v>
      </c>
      <c r="D17" s="12" t="s">
        <v>187</v>
      </c>
      <c r="E17" s="12"/>
      <c r="F17" s="12"/>
      <c r="G17" s="12"/>
      <c r="H17" s="12"/>
      <c r="I17" s="12"/>
      <c r="J17" s="13" t="n">
        <v>80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188</v>
      </c>
      <c r="D18" s="12" t="s">
        <v>189</v>
      </c>
      <c r="E18" s="12"/>
      <c r="F18" s="12"/>
      <c r="G18" s="12"/>
      <c r="H18" s="12"/>
      <c r="I18" s="12"/>
      <c r="J18" s="13" t="n">
        <v>80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190</v>
      </c>
      <c r="D19" s="12" t="s">
        <v>191</v>
      </c>
      <c r="E19" s="12"/>
      <c r="F19" s="12"/>
      <c r="G19" s="12"/>
      <c r="H19" s="12"/>
      <c r="I19" s="12"/>
      <c r="J19" s="13" t="n">
        <v>95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192</v>
      </c>
      <c r="D20" s="12" t="s">
        <v>193</v>
      </c>
      <c r="E20" s="12"/>
      <c r="F20" s="12"/>
      <c r="G20" s="12"/>
      <c r="H20" s="12"/>
      <c r="I20" s="12"/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194</v>
      </c>
      <c r="D21" s="12" t="s">
        <v>195</v>
      </c>
      <c r="E21" s="12"/>
      <c r="F21" s="12"/>
      <c r="G21" s="12"/>
      <c r="H21" s="12"/>
      <c r="I21" s="12"/>
      <c r="J21" s="13" t="n">
        <v>100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196</v>
      </c>
      <c r="D22" s="20" t="s">
        <v>197</v>
      </c>
      <c r="E22" s="20"/>
      <c r="F22" s="20"/>
      <c r="G22" s="20"/>
      <c r="H22" s="20"/>
      <c r="I22" s="20"/>
      <c r="J22" s="13" t="n">
        <v>100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198</v>
      </c>
      <c r="D23" s="12" t="s">
        <v>199</v>
      </c>
      <c r="E23" s="12"/>
      <c r="F23" s="12"/>
      <c r="G23" s="12"/>
      <c r="H23" s="12"/>
      <c r="I23" s="12"/>
      <c r="J23" s="13" t="n">
        <v>100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200</v>
      </c>
      <c r="D24" s="12" t="s">
        <v>201</v>
      </c>
      <c r="E24" s="12"/>
      <c r="F24" s="12"/>
      <c r="G24" s="12"/>
      <c r="H24" s="12"/>
      <c r="I24" s="12"/>
      <c r="J24" s="13" t="n">
        <v>95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 t="s">
        <v>202</v>
      </c>
      <c r="D25" s="12" t="s">
        <v>203</v>
      </c>
      <c r="E25" s="12"/>
      <c r="F25" s="12"/>
      <c r="G25" s="12"/>
      <c r="H25" s="12"/>
      <c r="I25" s="12"/>
      <c r="J25" s="13" t="n">
        <v>90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8"/>
    </row>
    <row r="26" customFormat="false" ht="13.8" hidden="false" customHeight="false" outlineLevel="0" collapsed="false">
      <c r="B26" s="15" t="n">
        <f aca="false">B25+1</f>
        <v>18</v>
      </c>
      <c r="C26" s="16" t="s">
        <v>204</v>
      </c>
      <c r="D26" s="12" t="s">
        <v>205</v>
      </c>
      <c r="E26" s="12"/>
      <c r="F26" s="12"/>
      <c r="G26" s="12"/>
      <c r="H26" s="12"/>
      <c r="I26" s="12"/>
      <c r="J26" s="13" t="n">
        <v>100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8"/>
    </row>
    <row r="27" customFormat="false" ht="13.8" hidden="false" customHeight="false" outlineLevel="0" collapsed="false">
      <c r="B27" s="15" t="n">
        <f aca="false">B26+1</f>
        <v>19</v>
      </c>
      <c r="C27" s="16" t="s">
        <v>206</v>
      </c>
      <c r="D27" s="12" t="s">
        <v>207</v>
      </c>
      <c r="E27" s="12"/>
      <c r="F27" s="12"/>
      <c r="G27" s="12"/>
      <c r="H27" s="12"/>
      <c r="I27" s="12"/>
      <c r="J27" s="13" t="n">
        <v>100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8"/>
    </row>
    <row r="28" customFormat="false" ht="13.8" hidden="false" customHeight="false" outlineLevel="0" collapsed="false">
      <c r="B28" s="15" t="n">
        <f aca="false">B27+1</f>
        <v>20</v>
      </c>
      <c r="C28" s="16" t="s">
        <v>208</v>
      </c>
      <c r="D28" s="12" t="s">
        <v>209</v>
      </c>
      <c r="E28" s="12"/>
      <c r="F28" s="12"/>
      <c r="G28" s="12"/>
      <c r="H28" s="12"/>
      <c r="I28" s="12"/>
      <c r="J28" s="13" t="n">
        <v>90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8"/>
    </row>
    <row r="29" customFormat="false" ht="13.8" hidden="false" customHeight="false" outlineLevel="0" collapsed="false">
      <c r="B29" s="15" t="n">
        <f aca="false">B28+1</f>
        <v>21</v>
      </c>
      <c r="C29" s="16"/>
      <c r="D29" s="12"/>
      <c r="E29" s="12"/>
      <c r="F29" s="12"/>
      <c r="G29" s="12"/>
      <c r="H29" s="12"/>
      <c r="I29" s="12"/>
      <c r="J29" s="13" t="n">
        <f aca="false">SUM(J9:J28)/20</f>
        <v>90</v>
      </c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6"/>
      <c r="D30" s="21"/>
      <c r="E30" s="21"/>
      <c r="F30" s="21"/>
      <c r="G30" s="21"/>
      <c r="H30" s="21"/>
      <c r="I30" s="21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6"/>
      <c r="D31" s="21"/>
      <c r="E31" s="21"/>
      <c r="F31" s="21"/>
      <c r="G31" s="21"/>
      <c r="H31" s="21"/>
      <c r="I31" s="21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6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20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1</v>
      </c>
      <c r="K55" s="29" t="n">
        <f aca="false">COUNTIF(K9:K53,"&lt;70")</f>
        <v>20</v>
      </c>
      <c r="L55" s="29" t="n">
        <f aca="false">COUNTIF(L9:L53,"&lt;70")</f>
        <v>20</v>
      </c>
      <c r="M55" s="29" t="n">
        <f aca="false">COUNTIF(M9:M53,"&lt;70")</f>
        <v>20</v>
      </c>
      <c r="N55" s="29" t="n">
        <f aca="false">COUNTIF(N9:N53,"&lt;70")</f>
        <v>20</v>
      </c>
      <c r="O55" s="29" t="n">
        <f aca="false">COUNTIF(O9:O53,"&lt;70")</f>
        <v>20</v>
      </c>
      <c r="P55" s="29" t="n">
        <f aca="false">COUNTIF(P9:P53,"&lt;70")</f>
        <v>20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21</v>
      </c>
      <c r="K56" s="29" t="n">
        <f aca="false">COUNT(K9:K53)</f>
        <v>20</v>
      </c>
      <c r="L56" s="29" t="n">
        <f aca="false">COUNT(L9:L53)</f>
        <v>20</v>
      </c>
      <c r="M56" s="29" t="n">
        <f aca="false">COUNT(M9:M53)</f>
        <v>20</v>
      </c>
      <c r="N56" s="29" t="n">
        <f aca="false">COUNT(N9:N53)</f>
        <v>20</v>
      </c>
      <c r="O56" s="29" t="n">
        <f aca="false">COUNT(O9:O53)</f>
        <v>20</v>
      </c>
      <c r="P56" s="29" t="n">
        <f aca="false">COUNT(P9:P53)</f>
        <v>20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0.952380952380952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0.0476190476190476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S24" activeCellId="0" sqref="S2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210</v>
      </c>
      <c r="E4" s="6"/>
      <c r="F4" s="6"/>
      <c r="G4" s="6"/>
      <c r="I4" s="1" t="s">
        <v>4</v>
      </c>
      <c r="J4" s="7" t="s">
        <v>211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212</v>
      </c>
      <c r="D9" s="17" t="s">
        <v>213</v>
      </c>
      <c r="E9" s="17"/>
      <c r="F9" s="17"/>
      <c r="G9" s="17"/>
      <c r="H9" s="17"/>
      <c r="I9" s="17"/>
      <c r="J9" s="13" t="n">
        <v>80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11.4285714285714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214</v>
      </c>
      <c r="D10" s="21" t="s">
        <v>215</v>
      </c>
      <c r="E10" s="21"/>
      <c r="F10" s="21"/>
      <c r="G10" s="21"/>
      <c r="H10" s="21"/>
      <c r="I10" s="21"/>
      <c r="J10" s="13" t="n">
        <v>90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12.8571428571429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216</v>
      </c>
      <c r="D11" s="21" t="s">
        <v>217</v>
      </c>
      <c r="E11" s="21"/>
      <c r="F11" s="21"/>
      <c r="G11" s="21"/>
      <c r="H11" s="21"/>
      <c r="I11" s="21"/>
      <c r="J11" s="13" t="n">
        <v>85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12.1428571428571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218</v>
      </c>
      <c r="D12" s="21" t="s">
        <v>219</v>
      </c>
      <c r="E12" s="21"/>
      <c r="F12" s="21"/>
      <c r="G12" s="21"/>
      <c r="H12" s="21"/>
      <c r="I12" s="21"/>
      <c r="J12" s="13" t="n">
        <v>95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13.5714285714286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220</v>
      </c>
      <c r="D13" s="21" t="s">
        <v>221</v>
      </c>
      <c r="E13" s="21"/>
      <c r="F13" s="21"/>
      <c r="G13" s="21"/>
      <c r="H13" s="21"/>
      <c r="I13" s="21"/>
      <c r="J13" s="13" t="n">
        <v>95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222</v>
      </c>
      <c r="D14" s="21" t="s">
        <v>223</v>
      </c>
      <c r="E14" s="21"/>
      <c r="F14" s="21"/>
      <c r="G14" s="21"/>
      <c r="H14" s="21"/>
      <c r="I14" s="21"/>
      <c r="J14" s="13" t="n">
        <v>100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14.2857142857143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224</v>
      </c>
      <c r="D15" s="21" t="s">
        <v>225</v>
      </c>
      <c r="E15" s="21"/>
      <c r="F15" s="21"/>
      <c r="G15" s="21"/>
      <c r="H15" s="21"/>
      <c r="I15" s="21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226</v>
      </c>
      <c r="D16" s="21" t="s">
        <v>227</v>
      </c>
      <c r="E16" s="21"/>
      <c r="F16" s="21"/>
      <c r="G16" s="21"/>
      <c r="H16" s="21"/>
      <c r="I16" s="21"/>
      <c r="J16" s="13" t="n">
        <v>85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12.1428571428571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228</v>
      </c>
      <c r="D17" s="21" t="s">
        <v>229</v>
      </c>
      <c r="E17" s="21"/>
      <c r="F17" s="21"/>
      <c r="G17" s="21"/>
      <c r="H17" s="21"/>
      <c r="I17" s="21"/>
      <c r="J17" s="13" t="n">
        <v>95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230</v>
      </c>
      <c r="D18" s="21" t="s">
        <v>231</v>
      </c>
      <c r="E18" s="21"/>
      <c r="F18" s="21"/>
      <c r="G18" s="21"/>
      <c r="H18" s="21"/>
      <c r="I18" s="21"/>
      <c r="J18" s="13" t="n">
        <v>90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232</v>
      </c>
      <c r="D19" s="21" t="s">
        <v>233</v>
      </c>
      <c r="E19" s="21"/>
      <c r="F19" s="21"/>
      <c r="G19" s="21"/>
      <c r="H19" s="21"/>
      <c r="I19" s="21"/>
      <c r="J19" s="13" t="n">
        <v>85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234</v>
      </c>
      <c r="D20" s="21" t="s">
        <v>235</v>
      </c>
      <c r="E20" s="21"/>
      <c r="F20" s="21"/>
      <c r="G20" s="21"/>
      <c r="H20" s="21"/>
      <c r="I20" s="21"/>
      <c r="J20" s="13" t="n">
        <v>95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236</v>
      </c>
      <c r="D21" s="21" t="s">
        <v>237</v>
      </c>
      <c r="E21" s="21"/>
      <c r="F21" s="21"/>
      <c r="G21" s="21"/>
      <c r="H21" s="21"/>
      <c r="I21" s="21"/>
      <c r="J21" s="13" t="n">
        <v>85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238</v>
      </c>
      <c r="D22" s="21" t="s">
        <v>239</v>
      </c>
      <c r="E22" s="21"/>
      <c r="F22" s="21"/>
      <c r="G22" s="21"/>
      <c r="H22" s="21"/>
      <c r="I22" s="21"/>
      <c r="J22" s="13" t="n">
        <v>95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240</v>
      </c>
      <c r="D23" s="21" t="s">
        <v>241</v>
      </c>
      <c r="E23" s="21"/>
      <c r="F23" s="21"/>
      <c r="G23" s="21"/>
      <c r="H23" s="21"/>
      <c r="I23" s="21"/>
      <c r="J23" s="13" t="n">
        <v>80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242</v>
      </c>
      <c r="D24" s="21" t="s">
        <v>243</v>
      </c>
      <c r="E24" s="21"/>
      <c r="F24" s="21"/>
      <c r="G24" s="21"/>
      <c r="H24" s="21"/>
      <c r="I24" s="21"/>
      <c r="J24" s="13" t="n">
        <v>85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/>
      <c r="D25" s="21"/>
      <c r="E25" s="21"/>
      <c r="F25" s="21"/>
      <c r="G25" s="21"/>
      <c r="H25" s="21"/>
      <c r="I25" s="21"/>
      <c r="J25" s="13" t="n">
        <f aca="false">SUM(J9:J24)/16</f>
        <v>90</v>
      </c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17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16</v>
      </c>
      <c r="L55" s="29" t="n">
        <f aca="false">COUNTIF(L9:L53,"&lt;70")</f>
        <v>16</v>
      </c>
      <c r="M55" s="29" t="n">
        <f aca="false">COUNTIF(M9:M53,"&lt;70")</f>
        <v>16</v>
      </c>
      <c r="N55" s="29" t="n">
        <f aca="false">COUNTIF(N9:N53,"&lt;70")</f>
        <v>16</v>
      </c>
      <c r="O55" s="29" t="n">
        <f aca="false">COUNTIF(O9:O53,"&lt;70")</f>
        <v>16</v>
      </c>
      <c r="P55" s="29" t="n">
        <f aca="false">COUNTIF(P9:P53,"&lt;70")</f>
        <v>16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17</v>
      </c>
      <c r="K56" s="29" t="n">
        <f aca="false">COUNT(K9:K53)</f>
        <v>16</v>
      </c>
      <c r="L56" s="29" t="n">
        <f aca="false">COUNT(L9:L53)</f>
        <v>16</v>
      </c>
      <c r="M56" s="29" t="n">
        <f aca="false">COUNT(M9:M53)</f>
        <v>16</v>
      </c>
      <c r="N56" s="29" t="n">
        <f aca="false">COUNT(N9:N53)</f>
        <v>16</v>
      </c>
      <c r="O56" s="29" t="n">
        <f aca="false">COUNT(O9:O53)</f>
        <v>16</v>
      </c>
      <c r="P56" s="29" t="n">
        <f aca="false">COUNT(P9:P53)</f>
        <v>16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" colorId="64" zoomScale="60" zoomScaleNormal="60" zoomScalePageLayoutView="100" workbookViewId="0">
      <selection pane="topLeft" activeCell="D27" activeCellId="0" sqref="D2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244</v>
      </c>
      <c r="E4" s="6"/>
      <c r="F4" s="6"/>
      <c r="G4" s="6"/>
      <c r="I4" s="1" t="s">
        <v>4</v>
      </c>
      <c r="J4" s="7" t="s">
        <v>245</v>
      </c>
      <c r="K4" s="7"/>
      <c r="M4" s="1" t="s">
        <v>6</v>
      </c>
      <c r="N4" s="8" t="n">
        <v>45561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246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8" t="s">
        <v>247</v>
      </c>
      <c r="D9" s="21" t="s">
        <v>248</v>
      </c>
      <c r="E9" s="21"/>
      <c r="F9" s="21"/>
      <c r="G9" s="21"/>
      <c r="H9" s="21"/>
      <c r="I9" s="21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38" t="s">
        <v>249</v>
      </c>
      <c r="D10" s="21" t="s">
        <v>250</v>
      </c>
      <c r="E10" s="21"/>
      <c r="F10" s="21"/>
      <c r="G10" s="21"/>
      <c r="H10" s="21"/>
      <c r="I10" s="21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38" t="s">
        <v>251</v>
      </c>
      <c r="D11" s="21" t="s">
        <v>252</v>
      </c>
      <c r="E11" s="21"/>
      <c r="F11" s="21"/>
      <c r="G11" s="21"/>
      <c r="H11" s="21"/>
      <c r="I11" s="21"/>
      <c r="J11" s="13" t="n">
        <v>100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/>
    </row>
    <row r="12" customFormat="false" ht="13.8" hidden="false" customHeight="false" outlineLevel="0" collapsed="false">
      <c r="B12" s="15" t="n">
        <f aca="false">B11+1</f>
        <v>4</v>
      </c>
      <c r="C12" s="38" t="s">
        <v>253</v>
      </c>
      <c r="D12" s="21" t="s">
        <v>254</v>
      </c>
      <c r="E12" s="21"/>
      <c r="F12" s="21"/>
      <c r="G12" s="21"/>
      <c r="H12" s="21"/>
      <c r="I12" s="21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/>
    </row>
    <row r="13" customFormat="false" ht="13.8" hidden="false" customHeight="false" outlineLevel="0" collapsed="false">
      <c r="B13" s="15" t="n">
        <f aca="false">B12+1</f>
        <v>5</v>
      </c>
      <c r="C13" s="38" t="s">
        <v>255</v>
      </c>
      <c r="D13" s="21" t="s">
        <v>256</v>
      </c>
      <c r="E13" s="21"/>
      <c r="F13" s="21"/>
      <c r="G13" s="21"/>
      <c r="H13" s="21"/>
      <c r="I13" s="21"/>
      <c r="J13" s="13" t="n">
        <v>100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/>
    </row>
    <row r="14" customFormat="false" ht="13.8" hidden="false" customHeight="false" outlineLevel="0" collapsed="false">
      <c r="B14" s="15" t="n">
        <f aca="false">B13+1</f>
        <v>6</v>
      </c>
      <c r="C14" s="38" t="s">
        <v>257</v>
      </c>
      <c r="D14" s="21" t="s">
        <v>258</v>
      </c>
      <c r="E14" s="21"/>
      <c r="F14" s="21"/>
      <c r="G14" s="21"/>
      <c r="H14" s="21"/>
      <c r="I14" s="21"/>
      <c r="J14" s="13" t="n">
        <v>100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/>
    </row>
    <row r="15" customFormat="false" ht="13.8" hidden="false" customHeight="false" outlineLevel="0" collapsed="false">
      <c r="B15" s="15" t="n">
        <f aca="false">B14+1</f>
        <v>7</v>
      </c>
      <c r="C15" s="38" t="s">
        <v>259</v>
      </c>
      <c r="D15" s="21" t="s">
        <v>260</v>
      </c>
      <c r="E15" s="21"/>
      <c r="F15" s="21"/>
      <c r="G15" s="21"/>
      <c r="H15" s="21"/>
      <c r="I15" s="21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/>
    </row>
    <row r="16" customFormat="false" ht="13.8" hidden="false" customHeight="false" outlineLevel="0" collapsed="false">
      <c r="B16" s="15" t="n">
        <f aca="false">B15+1</f>
        <v>8</v>
      </c>
      <c r="C16" s="38" t="s">
        <v>261</v>
      </c>
      <c r="D16" s="21" t="s">
        <v>262</v>
      </c>
      <c r="E16" s="21"/>
      <c r="F16" s="21"/>
      <c r="G16" s="21"/>
      <c r="H16" s="21"/>
      <c r="I16" s="21"/>
      <c r="J16" s="13" t="n">
        <v>100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 t="n">
        <f aca="false">SUM(J9:J16)/8</f>
        <v>100</v>
      </c>
      <c r="K17" s="13"/>
      <c r="L17" s="13"/>
      <c r="M17" s="13"/>
      <c r="N17" s="13"/>
      <c r="O17" s="13"/>
      <c r="P17" s="13"/>
      <c r="Q17" s="18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8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8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8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8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8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8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8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9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8</v>
      </c>
      <c r="L55" s="29" t="n">
        <f aca="false">COUNTIF(L9:L53,"&lt;70")</f>
        <v>8</v>
      </c>
      <c r="M55" s="29" t="n">
        <f aca="false">COUNTIF(M9:M53,"&lt;70")</f>
        <v>8</v>
      </c>
      <c r="N55" s="29" t="n">
        <f aca="false">COUNTIF(N9:N53,"&lt;70")</f>
        <v>8</v>
      </c>
      <c r="O55" s="29" t="n">
        <f aca="false">COUNTIF(O9:O53,"&lt;70")</f>
        <v>8</v>
      </c>
      <c r="P55" s="29" t="n">
        <f aca="false">COUNTIF(P9:P53,"&lt;70")</f>
        <v>8</v>
      </c>
      <c r="Q55" s="29" t="n">
        <f aca="false">COUNTIF(Q9:Q53,"&lt;70")</f>
        <v>2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9</v>
      </c>
      <c r="K56" s="29" t="n">
        <f aca="false">COUNT(K9:K53)</f>
        <v>8</v>
      </c>
      <c r="L56" s="29" t="n">
        <f aca="false">COUNT(L9:L53)</f>
        <v>8</v>
      </c>
      <c r="M56" s="29" t="n">
        <f aca="false">COUNT(M9:M53)</f>
        <v>8</v>
      </c>
      <c r="N56" s="29" t="n">
        <f aca="false">COUNT(N9:N53)</f>
        <v>8</v>
      </c>
      <c r="O56" s="29" t="n">
        <f aca="false">COUNT(O9:O53)</f>
        <v>8</v>
      </c>
      <c r="P56" s="29" t="n">
        <f aca="false">COUNT(P9:P53)</f>
        <v>8</v>
      </c>
      <c r="Q56" s="29" t="n">
        <f aca="false">COUNT(Q9:Q53)</f>
        <v>2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1059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2024-09-26T13:56:32Z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