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<sst xmlns="http://schemas.openxmlformats.org/spreadsheetml/2006/main" count="366" uniqueCount="263">
  <si>
    <t xml:space="preserve">INSTITUTO TECNOLÓGICO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</si>
  <si>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</si>
  <si>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</si>
  <si>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</si>
  <si>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</si>
  <si>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</si>
  <si>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</si>
  <si>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</si>
  <si>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AGOSTO-DICIEMBRE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</si>
  <si>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</si>
  <si>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</si>
  <si>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</si>
  <si>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</si>
  <si>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</si>
  <si>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</si>
  <si>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</si>
  <si>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</si>
  <si>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</si>
  <si>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</si>
  <si>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</si>
  <si>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</si>
  <si>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</si>
  <si>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</si>
  <si>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</si>
  <si>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</si>
  <si>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</si>
  <si>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</si>
  <si>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</si>
  <si>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</si>
  <si>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</si>
  <si>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</si>
  <si>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</si>
  <si>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</si>
  <si>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</si>
  <si>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231U0333</t>
  </si>
  <si>
    <t xml:space="preserve">CONCHI ALVARADO GISSEL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</si>
  <si>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</si>
  <si>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</si>
  <si>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</si>
  <si>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</si>
  <si>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</si>
  <si>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</si>
  <si>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</si>
  <si>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</si>
  <si>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</si>
  <si>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</si>
  <si>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231U0337</t>
  </si>
  <si>
    <t xml:space="preserve">FISCAL CARVAJAL CAROLAINS ALICIA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</si>
  <si>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</si>
  <si>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</si>
  <si>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</si>
  <si>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</si>
  <si>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</si>
  <si>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</si>
  <si>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</si>
  <si>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GAVILAN PEREZ GENESIS</t>
  </si>
  <si>
    <t xml:space="preserve">241U0573</t>
  </si>
  <si>
    <t xml:space="preserve">JUAREZ SERRANO SUSANO XIMENA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</si>
  <si>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</si>
  <si>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</si>
  <si>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</si>
  <si>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</si>
  <si>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</si>
  <si>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</si>
  <si>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</si>
  <si>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</si>
  <si>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</si>
  <si>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</si>
  <si>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</si>
  <si>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</si>
  <si>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</si>
  <si>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</si>
  <si>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</si>
  <si>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</si>
  <si>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</si>
  <si>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</si>
  <si>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</si>
  <si>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</si>
  <si>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</si>
  <si>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</si>
  <si>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</si>
  <si>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</si>
  <si>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</si>
  <si>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</si>
  <si>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</si>
  <si>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</si>
  <si>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</si>
  <si>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</si>
  <si>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241U0357</t>
  </si>
  <si>
    <t xml:space="preserve">ROSADO TEMICH CHRISTIAN</t>
  </si>
  <si>
    <t xml:space="preserve">241U0362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</si>
  <si>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</si>
  <si>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</si>
  <si>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</si>
  <si>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</si>
  <si>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</si>
  <si>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</si>
  <si>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</si>
  <si>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</si>
  <si>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</si>
  <si>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</si>
  <si>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</si>
  <si>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</si>
  <si>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</si>
  <si>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111A</t>
  </si>
  <si>
    <t xml:space="preserve">AGOSTO-DICIEMBRE 2024</t>
  </si>
  <si>
    <t xml:space="preserve">241U0363</t>
  </si>
  <si>
    <t xml:space="preserve">CAZARIN SANCHEZ TITO</t>
  </si>
  <si>
    <t xml:space="preserve">241U0364</t>
  </si>
  <si>
    <t xml:space="preserve">CHACHA ALONSO GAEL DE JESUS</t>
  </si>
  <si>
    <t xml:space="preserve">241U0365</t>
  </si>
  <si>
    <t xml:space="preserve">CHAPOL ORTIZ CARLOS EDUARDO</t>
  </si>
  <si>
    <t xml:space="preserve">241U0366</t>
  </si>
  <si>
    <t xml:space="preserve">CHONTAL PRADO ALAN BLADIMIR</t>
  </si>
  <si>
    <t xml:space="preserve">241U0367</t>
  </si>
  <si>
    <t xml:space="preserve">CHONTAL ROMERO EDWIN YADIEL</t>
  </si>
  <si>
    <t xml:space="preserve">241U0368</t>
  </si>
  <si>
    <t xml:space="preserve">COBAXIN MOLINA DALIA</t>
  </si>
  <si>
    <t xml:space="preserve">241U0370</t>
  </si>
  <si>
    <t xml:space="preserve">DOMIGUEZ COBIX ANTONIO DE JESUS</t>
  </si>
  <si>
    <t xml:space="preserve">241U0371</t>
  </si>
  <si>
    <t xml:space="preserve">DOMINGUEZ OBIL JOSE DARIEL</t>
  </si>
  <si>
    <t xml:space="preserve">241U0374</t>
  </si>
  <si>
    <t xml:space="preserve">GOMEZ TORRES VICTOR JESUS</t>
  </si>
  <si>
    <t xml:space="preserve">241U0375</t>
  </si>
  <si>
    <t xml:space="preserve">GUTIERREZ ZAPATA GIOVANNY</t>
  </si>
  <si>
    <t xml:space="preserve">241U0376</t>
  </si>
  <si>
    <t xml:space="preserve">GUZMAN LOPEZ JIMENA</t>
  </si>
  <si>
    <t xml:space="preserve">241U0377</t>
  </si>
  <si>
    <t xml:space="preserve">HERNANDEZ AMBROS GERARDO VALENTIN</t>
  </si>
  <si>
    <t xml:space="preserve">231U0109</t>
  </si>
  <si>
    <t xml:space="preserve">HERNANDEZ BALDERAS CHRISTOPHER ARTURO</t>
  </si>
  <si>
    <t xml:space="preserve">241U0378</t>
  </si>
  <si>
    <t xml:space="preserve">HERNANDEZ COBOS CLEMENTE</t>
  </si>
  <si>
    <t xml:space="preserve">241U0379</t>
  </si>
  <si>
    <t xml:space="preserve">HERNANDEZ MENDOZA FATIMA GERMAYONI</t>
  </si>
  <si>
    <t xml:space="preserve">241U0381</t>
  </si>
  <si>
    <t xml:space="preserve">JEREZANO JARA CARLOS MARTIN</t>
  </si>
  <si>
    <t xml:space="preserve">241U0382</t>
  </si>
  <si>
    <t xml:space="preserve">MALAGA TEPOX MARIA GUADALUPE</t>
  </si>
  <si>
    <t xml:space="preserve">241U0383</t>
  </si>
  <si>
    <t xml:space="preserve">MARCIAL BELLI OSCAR DE JESUS</t>
  </si>
  <si>
    <t xml:space="preserve">231U0384</t>
  </si>
  <si>
    <t xml:space="preserve">MARTINEZ VAZQUEZ JESUS ALBERTO</t>
  </si>
  <si>
    <t xml:space="preserve">241U0384</t>
  </si>
  <si>
    <t xml:space="preserve">MENDOZA CORRO VICTOR MANUEL</t>
  </si>
  <si>
    <t xml:space="preserve">241U0386</t>
  </si>
  <si>
    <t xml:space="preserve">MUÑOZ TOTO JOSE EDUARDO</t>
  </si>
  <si>
    <t xml:space="preserve">241U0387</t>
  </si>
  <si>
    <t xml:space="preserve">NUÑEZ RAMIREZ AARON</t>
  </si>
  <si>
    <t xml:space="preserve">241U0389</t>
  </si>
  <si>
    <t xml:space="preserve">PONCIANO TEMICH ERUBIEL</t>
  </si>
  <si>
    <t xml:space="preserve">241U0391</t>
  </si>
  <si>
    <t xml:space="preserve">PULIDO FERNANDEZ LEONARDO</t>
  </si>
  <si>
    <t xml:space="preserve">241U0393</t>
  </si>
  <si>
    <t xml:space="preserve">QUINO MARTINEZ CRISTIAN DE JESUS</t>
  </si>
  <si>
    <t xml:space="preserve">241U0394</t>
  </si>
  <si>
    <t xml:space="preserve">REYES GUERRERO CARLOS EDUARDO</t>
  </si>
  <si>
    <t xml:space="preserve">241U0396</t>
  </si>
  <si>
    <t xml:space="preserve">RODRIGUEZ DOMINGUEZ LUZ DE MARIA</t>
  </si>
  <si>
    <t xml:space="preserve">241U0398</t>
  </si>
  <si>
    <t xml:space="preserve">SOTO DOMINGUEZ VICTOR MANUEL</t>
  </si>
  <si>
    <t xml:space="preserve">241U0603</t>
  </si>
  <si>
    <t xml:space="preserve">TORRES MOLINA LUIS DAVID</t>
  </si>
  <si>
    <t xml:space="preserve">241U0400</t>
  </si>
  <si>
    <t xml:space="preserve">VALENTIN AVILA BRANDON YAHIR</t>
  </si>
  <si>
    <t xml:space="preserve">241U0401</t>
  </si>
  <si>
    <t xml:space="preserve">VALERO FOMPEROSA ANGEL ANTONIO</t>
  </si>
  <si>
    <t xml:space="preserve">AUDITORIA INFORMÁTICA</t>
  </si>
  <si>
    <t xml:space="preserve">510A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</si>
  <si>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</si>
  <si>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</si>
  <si>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</si>
  <si>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</si>
  <si>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</si>
  <si>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</si>
  <si>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</si>
  <si>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</si>
  <si>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</si>
  <si>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</si>
  <si>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</si>
  <si>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</si>
  <si>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</si>
  <si>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</si>
  <si>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</si>
  <si>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</si>
  <si>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</si>
  <si>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</si>
  <si>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</si>
  <si>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</si>
  <si>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</si>
  <si>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</si>
  <si>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</si>
  <si>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</si>
  <si>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</si>
  <si>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</si>
  <si>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</si>
  <si>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</si>
  <si>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</si>
  <si>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</si>
  <si>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</si>
  <si>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</si>
  <si>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</si>
  <si>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</si>
  <si>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</si>
  <si>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</si>
  <si>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</si>
  <si>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</si>
  <si>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</si>
  <si>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</si>
  <si>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FUNDAMENTOS DE SEGURIDAD CON IA</t>
  </si>
  <si>
    <t xml:space="preserve">710B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</si>
  <si>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</si>
  <si>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</si>
  <si>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</si>
  <si>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</si>
  <si>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</si>
  <si>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</si>
  <si>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</si>
  <si>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</si>
  <si>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</si>
  <si>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</si>
  <si>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</si>
  <si>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</si>
  <si>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</si>
  <si>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</si>
  <si>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</si>
  <si>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</si>
  <si>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</si>
  <si>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</si>
  <si>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211U0382</t>
  </si>
  <si>
    <t xml:space="preserve">MIL QUINO CARLOS FRANCISCO</t>
  </si>
  <si>
    <t xml:space="preserve">211U0241</t>
  </si>
  <si>
    <t xml:space="preserve">PEREZ MARTINEZ OMAR FERNANDO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</si>
  <si>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</si>
  <si>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</si>
  <si>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</si>
  <si>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</si>
  <si>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</si>
  <si>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</si>
  <si>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</si>
  <si>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</si>
  <si>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</si>
  <si>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</si>
  <si>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ESTRATEGIAS PARA EL CRECIMIENTO PROFESIONAL</t>
  </si>
  <si>
    <t xml:space="preserve">910B</t>
  </si>
  <si>
    <t xml:space="preserve">ROSARIO CARVAJAL HERNÁNDEZ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</si>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</sst>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6" colorId="64" zoomScale="55" zoomScaleNormal="55" zoomScalePageLayoutView="100" workbookViewId="0">
      <selection pane="topLeft" activeCell="K47" activeCellId="1" sqref="K17:M17 K4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9" t="s">
        <v>25</v>
      </c>
      <c r="E10" s="19"/>
      <c r="F10" s="19"/>
      <c r="G10" s="19"/>
      <c r="H10" s="19"/>
      <c r="I10" s="19"/>
      <c r="J10" s="13" t="n">
        <v>100</v>
      </c>
      <c r="K10" s="13" t="n">
        <v>90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40.7142857142857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9" t="s">
        <v>27</v>
      </c>
      <c r="E11" s="19"/>
      <c r="F11" s="19"/>
      <c r="G11" s="19"/>
      <c r="H11" s="19"/>
      <c r="I11" s="19"/>
      <c r="J11" s="13" t="n">
        <v>100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9" t="s">
        <v>29</v>
      </c>
      <c r="E12" s="19"/>
      <c r="F12" s="19"/>
      <c r="G12" s="19"/>
      <c r="H12" s="19"/>
      <c r="I12" s="19"/>
      <c r="J12" s="13" t="n">
        <v>100</v>
      </c>
      <c r="K12" s="13" t="n">
        <v>95</v>
      </c>
      <c r="L12" s="13" t="n">
        <v>90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40.7142857142857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9" t="s">
        <v>31</v>
      </c>
      <c r="E13" s="19"/>
      <c r="F13" s="19"/>
      <c r="G13" s="19"/>
      <c r="H13" s="19"/>
      <c r="I13" s="19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9" t="s">
        <v>33</v>
      </c>
      <c r="E14" s="19"/>
      <c r="F14" s="19"/>
      <c r="G14" s="19"/>
      <c r="H14" s="19"/>
      <c r="I14" s="19"/>
      <c r="J14" s="13" t="n">
        <v>90</v>
      </c>
      <c r="K14" s="13" t="n">
        <v>100</v>
      </c>
      <c r="L14" s="13" t="n">
        <v>95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40.7142857142857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9" t="s">
        <v>35</v>
      </c>
      <c r="E15" s="19"/>
      <c r="F15" s="19"/>
      <c r="G15" s="19"/>
      <c r="H15" s="19"/>
      <c r="I15" s="19"/>
      <c r="J15" s="13" t="n">
        <v>80</v>
      </c>
      <c r="K15" s="13" t="n">
        <v>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25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9" t="s">
        <v>37</v>
      </c>
      <c r="E16" s="19"/>
      <c r="F16" s="19"/>
      <c r="G16" s="19"/>
      <c r="H16" s="19"/>
      <c r="I16" s="19"/>
      <c r="J16" s="13" t="n">
        <v>80</v>
      </c>
      <c r="K16" s="13" t="n">
        <v>80</v>
      </c>
      <c r="L16" s="13" t="n">
        <v>95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36.4285714285714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9" t="s">
        <v>39</v>
      </c>
      <c r="E17" s="19"/>
      <c r="F17" s="19"/>
      <c r="G17" s="19"/>
      <c r="H17" s="19"/>
      <c r="I17" s="19"/>
      <c r="J17" s="13" t="n">
        <v>100</v>
      </c>
      <c r="K17" s="13" t="n">
        <v>85</v>
      </c>
      <c r="L17" s="13" t="n">
        <v>95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40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9" t="s">
        <v>41</v>
      </c>
      <c r="E18" s="19"/>
      <c r="F18" s="19"/>
      <c r="G18" s="19"/>
      <c r="H18" s="19"/>
      <c r="I18" s="19"/>
      <c r="J18" s="13" t="n">
        <v>90</v>
      </c>
      <c r="K18" s="13" t="n">
        <v>95</v>
      </c>
      <c r="L18" s="13" t="n">
        <v>95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9" t="s">
        <v>43</v>
      </c>
      <c r="E19" s="19"/>
      <c r="F19" s="19"/>
      <c r="G19" s="19"/>
      <c r="H19" s="19"/>
      <c r="I19" s="19"/>
      <c r="J19" s="13" t="n">
        <v>100</v>
      </c>
      <c r="K19" s="13" t="n">
        <v>100</v>
      </c>
      <c r="L19" s="13" t="n">
        <v>95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42.1428571428571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9" t="s">
        <v>45</v>
      </c>
      <c r="E20" s="19"/>
      <c r="F20" s="19"/>
      <c r="G20" s="19"/>
      <c r="H20" s="19"/>
      <c r="I20" s="19"/>
      <c r="J20" s="13" t="n">
        <v>80</v>
      </c>
      <c r="K20" s="13" t="n">
        <v>90</v>
      </c>
      <c r="L20" s="13" t="n">
        <v>95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37.8571428571429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9" t="s">
        <v>47</v>
      </c>
      <c r="E21" s="19"/>
      <c r="F21" s="19"/>
      <c r="G21" s="19"/>
      <c r="H21" s="19"/>
      <c r="I21" s="19"/>
      <c r="J21" s="13" t="n">
        <v>70</v>
      </c>
      <c r="K21" s="13" t="n">
        <v>0</v>
      </c>
      <c r="L21" s="13" t="n">
        <v>95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23.5714285714286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9" t="s">
        <v>49</v>
      </c>
      <c r="E22" s="19"/>
      <c r="F22" s="19"/>
      <c r="G22" s="19"/>
      <c r="H22" s="19"/>
      <c r="I22" s="19"/>
      <c r="J22" s="13" t="n">
        <v>90</v>
      </c>
      <c r="K22" s="13" t="n">
        <v>95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40.7142857142857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9" t="s">
        <v>51</v>
      </c>
      <c r="E23" s="19"/>
      <c r="F23" s="19"/>
      <c r="G23" s="19"/>
      <c r="H23" s="19"/>
      <c r="I23" s="19"/>
      <c r="J23" s="13" t="n">
        <v>85</v>
      </c>
      <c r="K23" s="13" t="n">
        <v>0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26.4285714285714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9" t="s">
        <v>53</v>
      </c>
      <c r="E24" s="19"/>
      <c r="F24" s="19"/>
      <c r="G24" s="19"/>
      <c r="H24" s="19"/>
      <c r="I24" s="19"/>
      <c r="J24" s="13" t="n">
        <v>100</v>
      </c>
      <c r="K24" s="13" t="n">
        <v>95</v>
      </c>
      <c r="L24" s="13" t="n">
        <v>95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41.4285714285714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9" t="s">
        <v>55</v>
      </c>
      <c r="E25" s="19"/>
      <c r="F25" s="19"/>
      <c r="G25" s="19"/>
      <c r="H25" s="19"/>
      <c r="I25" s="19"/>
      <c r="J25" s="13" t="n">
        <v>100</v>
      </c>
      <c r="K25" s="13" t="n">
        <v>95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42.1428571428571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9" t="s">
        <v>57</v>
      </c>
      <c r="E26" s="19"/>
      <c r="F26" s="19"/>
      <c r="G26" s="19"/>
      <c r="H26" s="19"/>
      <c r="I26" s="19"/>
      <c r="J26" s="13" t="n">
        <v>90</v>
      </c>
      <c r="K26" s="13" t="n">
        <v>95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9" t="s">
        <v>59</v>
      </c>
      <c r="E27" s="19"/>
      <c r="F27" s="19"/>
      <c r="G27" s="19"/>
      <c r="H27" s="19"/>
      <c r="I27" s="19"/>
      <c r="J27" s="13" t="n">
        <v>100</v>
      </c>
      <c r="K27" s="13" t="n">
        <v>100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42.8571428571429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9" t="s">
        <v>61</v>
      </c>
      <c r="E28" s="19"/>
      <c r="F28" s="19"/>
      <c r="G28" s="19"/>
      <c r="H28" s="19"/>
      <c r="I28" s="19"/>
      <c r="J28" s="13" t="n">
        <v>90</v>
      </c>
      <c r="K28" s="13" t="n">
        <v>75</v>
      </c>
      <c r="L28" s="13" t="n">
        <v>95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37.1428571428571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9" t="s">
        <v>63</v>
      </c>
      <c r="E29" s="19"/>
      <c r="F29" s="19"/>
      <c r="G29" s="19"/>
      <c r="H29" s="19"/>
      <c r="I29" s="19"/>
      <c r="J29" s="13" t="n">
        <v>80</v>
      </c>
      <c r="K29" s="13" t="n">
        <v>90</v>
      </c>
      <c r="L29" s="13" t="n">
        <v>95</v>
      </c>
      <c r="M29" s="13" t="n">
        <v>0</v>
      </c>
      <c r="N29" s="13" t="n">
        <v>0</v>
      </c>
      <c r="O29" s="13" t="n">
        <v>0</v>
      </c>
      <c r="P29" s="13" t="n">
        <v>0</v>
      </c>
      <c r="Q29" s="18"/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9" t="s">
        <v>65</v>
      </c>
      <c r="E30" s="19"/>
      <c r="F30" s="19"/>
      <c r="G30" s="19"/>
      <c r="H30" s="19"/>
      <c r="I30" s="19"/>
      <c r="J30" s="13" t="n">
        <v>0</v>
      </c>
      <c r="K30" s="13" t="n">
        <v>85</v>
      </c>
      <c r="L30" s="13" t="n">
        <v>90</v>
      </c>
      <c r="M30" s="13" t="n">
        <v>0</v>
      </c>
      <c r="N30" s="13" t="n">
        <v>0</v>
      </c>
      <c r="O30" s="13" t="n">
        <v>0</v>
      </c>
      <c r="P30" s="13" t="n">
        <v>0</v>
      </c>
      <c r="Q30" s="18"/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9" t="s">
        <v>67</v>
      </c>
      <c r="E31" s="19"/>
      <c r="F31" s="19"/>
      <c r="G31" s="19"/>
      <c r="H31" s="19"/>
      <c r="I31" s="19"/>
      <c r="J31" s="13" t="n">
        <v>100</v>
      </c>
      <c r="K31" s="13" t="n">
        <v>95</v>
      </c>
      <c r="L31" s="13" t="n">
        <v>90</v>
      </c>
      <c r="M31" s="13" t="n">
        <v>0</v>
      </c>
      <c r="N31" s="13" t="n">
        <v>0</v>
      </c>
      <c r="O31" s="13" t="n">
        <v>0</v>
      </c>
      <c r="P31" s="13" t="n">
        <v>0</v>
      </c>
      <c r="Q31" s="18"/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9" t="s">
        <v>69</v>
      </c>
      <c r="E32" s="19"/>
      <c r="F32" s="19"/>
      <c r="G32" s="19"/>
      <c r="H32" s="19"/>
      <c r="I32" s="19"/>
      <c r="J32" s="13" t="n">
        <v>80</v>
      </c>
      <c r="K32" s="13" t="n">
        <v>85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/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9" t="s">
        <v>71</v>
      </c>
      <c r="E33" s="19"/>
      <c r="F33" s="19"/>
      <c r="G33" s="19"/>
      <c r="H33" s="19"/>
      <c r="I33" s="19"/>
      <c r="J33" s="13" t="n">
        <v>100</v>
      </c>
      <c r="K33" s="13" t="n">
        <v>95</v>
      </c>
      <c r="L33" s="13" t="n">
        <v>100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20" t="s">
        <v>73</v>
      </c>
      <c r="E34" s="20"/>
      <c r="F34" s="20"/>
      <c r="G34" s="20"/>
      <c r="H34" s="20"/>
      <c r="I34" s="20"/>
      <c r="J34" s="13" t="n">
        <v>0</v>
      </c>
      <c r="K34" s="13" t="n">
        <v>0</v>
      </c>
      <c r="L34" s="13" t="n">
        <v>100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9" t="s">
        <v>75</v>
      </c>
      <c r="E35" s="19"/>
      <c r="F35" s="19"/>
      <c r="G35" s="19"/>
      <c r="H35" s="19"/>
      <c r="I35" s="19"/>
      <c r="J35" s="13" t="n">
        <v>100</v>
      </c>
      <c r="K35" s="13" t="n">
        <v>100</v>
      </c>
      <c r="L35" s="13" t="n">
        <v>95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9" t="s">
        <v>77</v>
      </c>
      <c r="E36" s="19"/>
      <c r="F36" s="19"/>
      <c r="G36" s="19"/>
      <c r="H36" s="19"/>
      <c r="I36" s="19"/>
      <c r="J36" s="13" t="n">
        <v>100</v>
      </c>
      <c r="K36" s="13" t="n">
        <v>85</v>
      </c>
      <c r="L36" s="13" t="n">
        <v>95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9" t="s">
        <v>79</v>
      </c>
      <c r="E37" s="19"/>
      <c r="F37" s="19"/>
      <c r="G37" s="19"/>
      <c r="H37" s="19"/>
      <c r="I37" s="19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9" t="s">
        <v>81</v>
      </c>
      <c r="E38" s="19"/>
      <c r="F38" s="19"/>
      <c r="G38" s="19"/>
      <c r="H38" s="19"/>
      <c r="I38" s="19"/>
      <c r="J38" s="13" t="n">
        <v>100</v>
      </c>
      <c r="K38" s="13" t="n">
        <v>100</v>
      </c>
      <c r="L38" s="13" t="n">
        <v>95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9" t="s">
        <v>83</v>
      </c>
      <c r="E39" s="19"/>
      <c r="F39" s="19"/>
      <c r="G39" s="19"/>
      <c r="H39" s="19"/>
      <c r="I39" s="19"/>
      <c r="J39" s="13" t="n">
        <v>100</v>
      </c>
      <c r="K39" s="13" t="n">
        <v>100</v>
      </c>
      <c r="L39" s="13" t="n">
        <v>95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9" t="s">
        <v>85</v>
      </c>
      <c r="E40" s="19"/>
      <c r="F40" s="19"/>
      <c r="G40" s="19"/>
      <c r="H40" s="19"/>
      <c r="I40" s="19"/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8"/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9" t="s">
        <v>87</v>
      </c>
      <c r="E41" s="19"/>
      <c r="F41" s="19"/>
      <c r="G41" s="19"/>
      <c r="H41" s="19"/>
      <c r="I41" s="19"/>
      <c r="J41" s="13" t="n">
        <v>75</v>
      </c>
      <c r="K41" s="13" t="n">
        <v>0</v>
      </c>
      <c r="L41" s="13" t="n">
        <v>70</v>
      </c>
      <c r="M41" s="13" t="n">
        <v>0</v>
      </c>
      <c r="N41" s="13" t="n">
        <v>0</v>
      </c>
      <c r="O41" s="13" t="n">
        <v>0</v>
      </c>
      <c r="P41" s="13" t="n">
        <v>0</v>
      </c>
      <c r="Q41" s="18"/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9" t="s">
        <v>89</v>
      </c>
      <c r="E42" s="19"/>
      <c r="F42" s="19"/>
      <c r="G42" s="19"/>
      <c r="H42" s="19"/>
      <c r="I42" s="19"/>
      <c r="J42" s="13" t="n">
        <v>100</v>
      </c>
      <c r="K42" s="13" t="n">
        <v>85</v>
      </c>
      <c r="L42" s="13" t="n">
        <v>100</v>
      </c>
      <c r="M42" s="13" t="n">
        <v>0</v>
      </c>
      <c r="N42" s="13" t="n">
        <v>0</v>
      </c>
      <c r="O42" s="13" t="n">
        <v>0</v>
      </c>
      <c r="P42" s="13" t="n">
        <v>0</v>
      </c>
      <c r="Q42" s="18"/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9" t="s">
        <v>91</v>
      </c>
      <c r="E43" s="19"/>
      <c r="F43" s="19"/>
      <c r="G43" s="19"/>
      <c r="H43" s="19"/>
      <c r="I43" s="19"/>
      <c r="J43" s="13" t="n">
        <v>100</v>
      </c>
      <c r="K43" s="13" t="n">
        <v>90</v>
      </c>
      <c r="L43" s="13" t="n">
        <v>75</v>
      </c>
      <c r="M43" s="13" t="n">
        <v>0</v>
      </c>
      <c r="N43" s="13" t="n">
        <v>0</v>
      </c>
      <c r="O43" s="13" t="n">
        <v>0</v>
      </c>
      <c r="P43" s="13" t="n">
        <v>0</v>
      </c>
      <c r="Q43" s="18"/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9" t="s">
        <v>93</v>
      </c>
      <c r="E44" s="19"/>
      <c r="F44" s="19"/>
      <c r="G44" s="19"/>
      <c r="H44" s="19"/>
      <c r="I44" s="19"/>
      <c r="J44" s="13" t="n">
        <v>100</v>
      </c>
      <c r="K44" s="13" t="n">
        <v>0</v>
      </c>
      <c r="L44" s="13" t="n">
        <v>95</v>
      </c>
      <c r="M44" s="13" t="n">
        <v>0</v>
      </c>
      <c r="N44" s="13" t="n">
        <v>0</v>
      </c>
      <c r="O44" s="13" t="n">
        <v>0</v>
      </c>
      <c r="P44" s="13" t="n">
        <v>0</v>
      </c>
      <c r="Q44" s="18"/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9" t="s">
        <v>95</v>
      </c>
      <c r="E45" s="19"/>
      <c r="F45" s="19"/>
      <c r="G45" s="19"/>
      <c r="H45" s="19"/>
      <c r="I45" s="19"/>
      <c r="J45" s="13" t="n">
        <v>100</v>
      </c>
      <c r="K45" s="13" t="n">
        <v>85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/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9" t="s">
        <v>97</v>
      </c>
      <c r="E46" s="19"/>
      <c r="F46" s="19"/>
      <c r="G46" s="19"/>
      <c r="H46" s="19"/>
      <c r="I46" s="19"/>
      <c r="J46" s="13" t="n">
        <v>80</v>
      </c>
      <c r="K46" s="13" t="n">
        <v>90</v>
      </c>
      <c r="L46" s="13" t="n">
        <v>95</v>
      </c>
      <c r="M46" s="13" t="n">
        <v>0</v>
      </c>
      <c r="N46" s="13" t="n">
        <v>0</v>
      </c>
      <c r="O46" s="13" t="n">
        <v>0</v>
      </c>
      <c r="P46" s="13" t="n">
        <v>0</v>
      </c>
      <c r="Q46" s="18"/>
    </row>
    <row r="47" customFormat="false" ht="13.8" hidden="false" customHeight="false" outlineLevel="0" collapsed="false">
      <c r="B47" s="15" t="n">
        <f aca="false">B46+1</f>
        <v>39</v>
      </c>
      <c r="C47" s="16"/>
      <c r="D47" s="21"/>
      <c r="E47" s="21"/>
      <c r="F47" s="21"/>
      <c r="G47" s="21"/>
      <c r="H47" s="21"/>
      <c r="I47" s="21"/>
      <c r="J47" s="13" t="n">
        <f aca="false">SUM(J9:J46)/38</f>
        <v>83.1578947368421</v>
      </c>
      <c r="K47" s="13" t="n">
        <f aca="false">SUM(K9:K46)/38</f>
        <v>73.0263157894737</v>
      </c>
      <c r="L47" s="13" t="n">
        <f aca="false">SUM(L9:L46)/38</f>
        <v>87.3684210526316</v>
      </c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35</v>
      </c>
      <c r="K54" s="26" t="n">
        <f aca="false">COUNTIF(K9:K53,"&gt;=70")</f>
        <v>31</v>
      </c>
      <c r="L54" s="26" t="n">
        <f aca="false">COUNTIF(L9:L53,"&gt;=70")</f>
        <v>36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4</v>
      </c>
      <c r="K55" s="29" t="n">
        <f aca="false">COUNTIF(K9:K53,"&lt;70")</f>
        <v>8</v>
      </c>
      <c r="L55" s="29" t="n">
        <f aca="false">COUNTIF(L9:L53,"&lt;70")</f>
        <v>3</v>
      </c>
      <c r="M55" s="29" t="n">
        <f aca="false">COUNTIF(M9:M53,"&lt;70")</f>
        <v>38</v>
      </c>
      <c r="N55" s="29" t="n">
        <f aca="false">COUNTIF(N9:N53,"&lt;70")</f>
        <v>38</v>
      </c>
      <c r="O55" s="29" t="n">
        <f aca="false">COUNTIF(O9:O53,"&lt;70")</f>
        <v>38</v>
      </c>
      <c r="P55" s="29" t="n">
        <f aca="false">COUNTIF(P9:P53,"&lt;70")</f>
        <v>38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39</v>
      </c>
      <c r="K56" s="29" t="n">
        <f aca="false">COUNT(K9:K53)</f>
        <v>39</v>
      </c>
      <c r="L56" s="29" t="n">
        <f aca="false">COUNT(L9:L53)</f>
        <v>39</v>
      </c>
      <c r="M56" s="29" t="n">
        <f aca="false">COUNT(M9:M53)</f>
        <v>38</v>
      </c>
      <c r="N56" s="29" t="n">
        <f aca="false">COUNT(N9:N53)</f>
        <v>38</v>
      </c>
      <c r="O56" s="29" t="n">
        <f aca="false">COUNT(O9:O53)</f>
        <v>38</v>
      </c>
      <c r="P56" s="29" t="n">
        <f aca="false">COUNT(P9:P53)</f>
        <v>38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0.897435897435898</v>
      </c>
      <c r="K57" s="33" t="n">
        <f aca="false">K54/K56</f>
        <v>0.794871794871795</v>
      </c>
      <c r="L57" s="33" t="n">
        <f aca="false">L54/L56</f>
        <v>0.923076923076923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0.102564102564103</v>
      </c>
      <c r="K58" s="32" t="n">
        <f aca="false">K55/K56</f>
        <v>0.205128205128205</v>
      </c>
      <c r="L58" s="33" t="n">
        <f aca="false">L55/L56</f>
        <v>0.0769230769230769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J40" activeCellId="1" sqref="K17:M17 J4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106</v>
      </c>
      <c r="D9" s="12" t="s">
        <v>107</v>
      </c>
      <c r="E9" s="12"/>
      <c r="F9" s="12"/>
      <c r="G9" s="12"/>
      <c r="H9" s="12"/>
      <c r="I9" s="12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108</v>
      </c>
      <c r="D10" s="12" t="s">
        <v>109</v>
      </c>
      <c r="E10" s="12"/>
      <c r="F10" s="12"/>
      <c r="G10" s="12"/>
      <c r="H10" s="12"/>
      <c r="I10" s="12"/>
      <c r="J10" s="13" t="n">
        <v>80</v>
      </c>
      <c r="K10" s="13" t="n">
        <v>95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38.5714285714286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110</v>
      </c>
      <c r="D11" s="12" t="s">
        <v>111</v>
      </c>
      <c r="E11" s="12"/>
      <c r="F11" s="12"/>
      <c r="G11" s="12"/>
      <c r="H11" s="12"/>
      <c r="I11" s="12"/>
      <c r="J11" s="13" t="n">
        <v>90</v>
      </c>
      <c r="K11" s="13" t="n">
        <v>95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112</v>
      </c>
      <c r="D12" s="12" t="s">
        <v>113</v>
      </c>
      <c r="E12" s="12"/>
      <c r="F12" s="12"/>
      <c r="G12" s="12"/>
      <c r="H12" s="12"/>
      <c r="I12" s="12"/>
      <c r="J12" s="13" t="n">
        <v>100</v>
      </c>
      <c r="K12" s="13" t="n">
        <v>95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114</v>
      </c>
      <c r="D13" s="12" t="s">
        <v>115</v>
      </c>
      <c r="E13" s="12"/>
      <c r="F13" s="12"/>
      <c r="G13" s="12"/>
      <c r="H13" s="12"/>
      <c r="I13" s="12"/>
      <c r="J13" s="13" t="n">
        <v>90</v>
      </c>
      <c r="K13" s="13" t="n">
        <v>95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116</v>
      </c>
      <c r="D14" s="12" t="s">
        <v>117</v>
      </c>
      <c r="E14" s="12"/>
      <c r="F14" s="12"/>
      <c r="G14" s="12"/>
      <c r="H14" s="12"/>
      <c r="I14" s="12"/>
      <c r="J14" s="13" t="n">
        <v>75</v>
      </c>
      <c r="K14" s="13" t="n">
        <v>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25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118</v>
      </c>
      <c r="D15" s="12" t="s">
        <v>119</v>
      </c>
      <c r="E15" s="12"/>
      <c r="F15" s="12"/>
      <c r="G15" s="12"/>
      <c r="H15" s="12"/>
      <c r="I15" s="12"/>
      <c r="J15" s="13" t="n">
        <v>100</v>
      </c>
      <c r="K15" s="13" t="n">
        <v>80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39.2857142857143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120</v>
      </c>
      <c r="D16" s="12" t="s">
        <v>121</v>
      </c>
      <c r="E16" s="12"/>
      <c r="F16" s="12"/>
      <c r="G16" s="12"/>
      <c r="H16" s="12"/>
      <c r="I16" s="12"/>
      <c r="J16" s="13" t="n">
        <v>100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42.1428571428571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122</v>
      </c>
      <c r="D17" s="12" t="s">
        <v>123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25.7142857142857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124</v>
      </c>
      <c r="D18" s="12" t="s">
        <v>125</v>
      </c>
      <c r="E18" s="12"/>
      <c r="F18" s="12"/>
      <c r="G18" s="12"/>
      <c r="H18" s="12"/>
      <c r="I18" s="12"/>
      <c r="J18" s="36" t="n">
        <v>80</v>
      </c>
      <c r="K18" s="37" t="n">
        <v>100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126</v>
      </c>
      <c r="D19" s="12" t="s">
        <v>127</v>
      </c>
      <c r="E19" s="12"/>
      <c r="F19" s="12"/>
      <c r="G19" s="12"/>
      <c r="H19" s="12"/>
      <c r="I19" s="12"/>
      <c r="J19" s="13" t="n">
        <v>90</v>
      </c>
      <c r="K19" s="13" t="n">
        <v>100</v>
      </c>
      <c r="L19" s="13" t="n">
        <v>90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40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128</v>
      </c>
      <c r="D20" s="12" t="s">
        <v>129</v>
      </c>
      <c r="E20" s="12"/>
      <c r="F20" s="12"/>
      <c r="G20" s="12"/>
      <c r="H20" s="12"/>
      <c r="I20" s="12"/>
      <c r="J20" s="13" t="n">
        <v>100</v>
      </c>
      <c r="K20" s="13" t="n">
        <v>100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42.8571428571429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130</v>
      </c>
      <c r="D21" s="12" t="s">
        <v>131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132</v>
      </c>
      <c r="D22" s="12" t="s">
        <v>133</v>
      </c>
      <c r="E22" s="12"/>
      <c r="F22" s="12"/>
      <c r="G22" s="12"/>
      <c r="H22" s="12"/>
      <c r="I22" s="12"/>
      <c r="J22" s="13" t="n">
        <v>75</v>
      </c>
      <c r="K22" s="13" t="n">
        <v>100</v>
      </c>
      <c r="L22" s="13" t="n">
        <v>95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38.5714285714286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134</v>
      </c>
      <c r="D23" s="12" t="s">
        <v>135</v>
      </c>
      <c r="E23" s="12"/>
      <c r="F23" s="12"/>
      <c r="G23" s="12"/>
      <c r="H23" s="12"/>
      <c r="I23" s="12"/>
      <c r="J23" s="13" t="n">
        <v>75</v>
      </c>
      <c r="K23" s="13" t="n">
        <v>95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24.2857142857143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136</v>
      </c>
      <c r="D24" s="12" t="s">
        <v>137</v>
      </c>
      <c r="E24" s="12"/>
      <c r="F24" s="12"/>
      <c r="G24" s="12"/>
      <c r="H24" s="12"/>
      <c r="I24" s="12"/>
      <c r="J24" s="13" t="n">
        <v>90</v>
      </c>
      <c r="K24" s="13" t="n">
        <v>100</v>
      </c>
      <c r="L24" s="13" t="n">
        <v>90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40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138</v>
      </c>
      <c r="D25" s="12" t="s">
        <v>139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41.4285714285714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140</v>
      </c>
      <c r="D26" s="12" t="s">
        <v>141</v>
      </c>
      <c r="E26" s="12"/>
      <c r="F26" s="12"/>
      <c r="G26" s="12"/>
      <c r="H26" s="12"/>
      <c r="I26" s="12"/>
      <c r="J26" s="13" t="n">
        <v>90</v>
      </c>
      <c r="K26" s="13" t="n">
        <v>100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41.4285714285714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142</v>
      </c>
      <c r="D27" s="12" t="s">
        <v>143</v>
      </c>
      <c r="E27" s="12"/>
      <c r="F27" s="12"/>
      <c r="G27" s="12"/>
      <c r="H27" s="12"/>
      <c r="I27" s="12"/>
      <c r="J27" s="13" t="n">
        <v>75</v>
      </c>
      <c r="K27" s="13" t="n">
        <v>0</v>
      </c>
      <c r="L27" s="13" t="n">
        <v>70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20.7142857142857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144</v>
      </c>
      <c r="D28" s="12" t="s">
        <v>145</v>
      </c>
      <c r="E28" s="12"/>
      <c r="F28" s="12"/>
      <c r="G28" s="12"/>
      <c r="H28" s="12"/>
      <c r="I28" s="12"/>
      <c r="J28" s="13" t="n">
        <v>85</v>
      </c>
      <c r="K28" s="13" t="n">
        <v>90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25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146</v>
      </c>
      <c r="D29" s="12" t="s">
        <v>147</v>
      </c>
      <c r="E29" s="12"/>
      <c r="F29" s="12"/>
      <c r="G29" s="12"/>
      <c r="H29" s="12"/>
      <c r="I29" s="12"/>
      <c r="J29" s="13" t="n">
        <v>75</v>
      </c>
      <c r="K29" s="13" t="n">
        <v>95</v>
      </c>
      <c r="L29" s="13" t="n">
        <v>70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34.2857142857143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148</v>
      </c>
      <c r="D30" s="12" t="s">
        <v>149</v>
      </c>
      <c r="E30" s="12"/>
      <c r="F30" s="12"/>
      <c r="G30" s="12"/>
      <c r="H30" s="12"/>
      <c r="I30" s="12"/>
      <c r="J30" s="13" t="n">
        <v>75</v>
      </c>
      <c r="K30" s="13" t="n">
        <v>90</v>
      </c>
      <c r="L30" s="13" t="n">
        <v>95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37.1428571428571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150</v>
      </c>
      <c r="D31" s="12" t="s">
        <v>151</v>
      </c>
      <c r="E31" s="12"/>
      <c r="F31" s="12"/>
      <c r="G31" s="12"/>
      <c r="H31" s="12"/>
      <c r="I31" s="12"/>
      <c r="J31" s="13" t="n">
        <v>100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26.4285714285714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152</v>
      </c>
      <c r="D32" s="12" t="s">
        <v>153</v>
      </c>
      <c r="E32" s="12"/>
      <c r="F32" s="12"/>
      <c r="G32" s="12"/>
      <c r="H32" s="12"/>
      <c r="I32" s="12"/>
      <c r="J32" s="13" t="n">
        <v>100</v>
      </c>
      <c r="K32" s="13" t="n">
        <v>95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41.4285714285714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154</v>
      </c>
      <c r="D33" s="12" t="s">
        <v>155</v>
      </c>
      <c r="E33" s="12"/>
      <c r="F33" s="12"/>
      <c r="G33" s="12"/>
      <c r="H33" s="12"/>
      <c r="I33" s="12"/>
      <c r="J33" s="13" t="n">
        <v>75</v>
      </c>
      <c r="K33" s="13" t="n">
        <v>85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156</v>
      </c>
      <c r="D34" s="12" t="s">
        <v>157</v>
      </c>
      <c r="E34" s="12"/>
      <c r="F34" s="12"/>
      <c r="G34" s="12"/>
      <c r="H34" s="12"/>
      <c r="I34" s="12"/>
      <c r="J34" s="13" t="n">
        <v>90</v>
      </c>
      <c r="K34" s="13" t="n">
        <v>95</v>
      </c>
      <c r="L34" s="13" t="n">
        <v>95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158</v>
      </c>
      <c r="D35" s="12" t="s">
        <v>159</v>
      </c>
      <c r="E35" s="12"/>
      <c r="F35" s="12"/>
      <c r="G35" s="12"/>
      <c r="H35" s="12"/>
      <c r="I35" s="12"/>
      <c r="J35" s="13" t="n">
        <v>90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160</v>
      </c>
      <c r="D36" s="12" t="s">
        <v>161</v>
      </c>
      <c r="E36" s="12"/>
      <c r="F36" s="12"/>
      <c r="G36" s="12"/>
      <c r="H36" s="12"/>
      <c r="I36" s="12"/>
      <c r="J36" s="13" t="n">
        <v>80</v>
      </c>
      <c r="K36" s="13" t="n">
        <v>85</v>
      </c>
      <c r="L36" s="13" t="n">
        <v>90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162</v>
      </c>
      <c r="D37" s="12" t="s">
        <v>163</v>
      </c>
      <c r="E37" s="12"/>
      <c r="F37" s="12"/>
      <c r="G37" s="12"/>
      <c r="H37" s="12"/>
      <c r="I37" s="12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164</v>
      </c>
      <c r="D38" s="12" t="s">
        <v>165</v>
      </c>
      <c r="E38" s="12"/>
      <c r="F38" s="12"/>
      <c r="G38" s="12"/>
      <c r="H38" s="12"/>
      <c r="I38" s="12"/>
      <c r="J38" s="13" t="n">
        <v>90</v>
      </c>
      <c r="K38" s="13" t="n">
        <v>90</v>
      </c>
      <c r="L38" s="13" t="n">
        <v>100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166</v>
      </c>
      <c r="D39" s="12" t="s">
        <v>167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/>
      <c r="D40" s="12"/>
      <c r="E40" s="12"/>
      <c r="F40" s="12"/>
      <c r="G40" s="12"/>
      <c r="H40" s="12"/>
      <c r="I40" s="12"/>
      <c r="J40" s="13" t="n">
        <f aca="false">SUM(J9:J39)/31</f>
        <v>78.7096774193548</v>
      </c>
      <c r="K40" s="13" t="n">
        <f aca="false">SUM(K9:K39)/31</f>
        <v>76.1290322580645</v>
      </c>
      <c r="L40" s="13" t="n">
        <f aca="false">SUM(L9:L39)/31</f>
        <v>66.9354838709677</v>
      </c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29</v>
      </c>
      <c r="K54" s="26" t="n">
        <f aca="false">COUNTIF(K9:K53,"&gt;=70")</f>
        <v>26</v>
      </c>
      <c r="L54" s="26" t="n">
        <f aca="false">COUNTIF(L9:L53,"&gt;=70")</f>
        <v>22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3</v>
      </c>
      <c r="K55" s="29" t="n">
        <f aca="false">COUNTIF(K9:K53,"&lt;70")</f>
        <v>6</v>
      </c>
      <c r="L55" s="29" t="n">
        <f aca="false">COUNTIF(L9:L53,"&lt;70")</f>
        <v>10</v>
      </c>
      <c r="M55" s="29" t="n">
        <f aca="false">COUNTIF(M9:M53,"&lt;70")</f>
        <v>31</v>
      </c>
      <c r="N55" s="29" t="n">
        <f aca="false">COUNTIF(N9:N53,"&lt;70")</f>
        <v>31</v>
      </c>
      <c r="O55" s="29" t="n">
        <f aca="false">COUNTIF(O9:O53,"&lt;70")</f>
        <v>31</v>
      </c>
      <c r="P55" s="29" t="n">
        <f aca="false">COUNTIF(P9:P53,"&lt;70")</f>
        <v>31</v>
      </c>
      <c r="Q55" s="29" t="n">
        <f aca="false">COUNTIF(Q9:Q53,"&lt;70")</f>
        <v>24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32</v>
      </c>
      <c r="K56" s="29" t="n">
        <f aca="false">COUNT(K9:K53)</f>
        <v>32</v>
      </c>
      <c r="L56" s="29" t="n">
        <f aca="false">COUNT(L9:L53)</f>
        <v>32</v>
      </c>
      <c r="M56" s="29" t="n">
        <f aca="false">COUNT(M9:M53)</f>
        <v>31</v>
      </c>
      <c r="N56" s="29" t="n">
        <f aca="false">COUNT(N9:N53)</f>
        <v>31</v>
      </c>
      <c r="O56" s="29" t="n">
        <f aca="false">COUNT(O9:O53)</f>
        <v>31</v>
      </c>
      <c r="P56" s="29" t="n">
        <f aca="false">COUNT(P9:P53)</f>
        <v>31</v>
      </c>
      <c r="Q56" s="29" t="n">
        <f aca="false">COUNT(Q9:Q53)</f>
        <v>24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0.90625</v>
      </c>
      <c r="K57" s="33" t="n">
        <f aca="false">K54/K56</f>
        <v>0.8125</v>
      </c>
      <c r="L57" s="33" t="n">
        <f aca="false">L54/L56</f>
        <v>0.6875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0.09375</v>
      </c>
      <c r="K58" s="32" t="n">
        <f aca="false">K55/K56</f>
        <v>0.1875</v>
      </c>
      <c r="L58" s="33" t="n">
        <f aca="false">L55/L56</f>
        <v>0.3125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2" colorId="64" zoomScale="55" zoomScaleNormal="55" zoomScalePageLayoutView="100" workbookViewId="0">
      <selection pane="topLeft" activeCell="K29" activeCellId="1" sqref="K17:M17 K2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168</v>
      </c>
      <c r="E4" s="6"/>
      <c r="F4" s="6"/>
      <c r="G4" s="6"/>
      <c r="I4" s="1" t="s">
        <v>4</v>
      </c>
      <c r="J4" s="7" t="s">
        <v>169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170</v>
      </c>
      <c r="D9" s="12" t="s">
        <v>171</v>
      </c>
      <c r="E9" s="12"/>
      <c r="F9" s="12"/>
      <c r="G9" s="12"/>
      <c r="H9" s="12"/>
      <c r="I9" s="12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172</v>
      </c>
      <c r="D10" s="12" t="s">
        <v>173</v>
      </c>
      <c r="E10" s="12"/>
      <c r="F10" s="12"/>
      <c r="G10" s="12"/>
      <c r="H10" s="12"/>
      <c r="I10" s="12"/>
      <c r="J10" s="13" t="n">
        <v>95</v>
      </c>
      <c r="K10" s="13" t="n">
        <v>100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42.1428571428571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174</v>
      </c>
      <c r="D11" s="12" t="s">
        <v>175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176</v>
      </c>
      <c r="D12" s="12" t="s">
        <v>177</v>
      </c>
      <c r="E12" s="12"/>
      <c r="F12" s="12"/>
      <c r="G12" s="12"/>
      <c r="H12" s="12"/>
      <c r="I12" s="12"/>
      <c r="J12" s="13" t="n">
        <v>100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42.8571428571429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178</v>
      </c>
      <c r="D13" s="12" t="s">
        <v>179</v>
      </c>
      <c r="E13" s="12"/>
      <c r="F13" s="12"/>
      <c r="G13" s="12"/>
      <c r="H13" s="12"/>
      <c r="I13" s="12"/>
      <c r="J13" s="13" t="n">
        <v>100</v>
      </c>
      <c r="K13" s="13" t="n">
        <v>100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42.8571428571429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180</v>
      </c>
      <c r="D14" s="12" t="s">
        <v>181</v>
      </c>
      <c r="E14" s="12"/>
      <c r="F14" s="12"/>
      <c r="G14" s="12"/>
      <c r="H14" s="12"/>
      <c r="I14" s="12"/>
      <c r="J14" s="13" t="n">
        <v>95</v>
      </c>
      <c r="K14" s="13" t="n">
        <v>100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42.1428571428571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182</v>
      </c>
      <c r="D15" s="12" t="s">
        <v>183</v>
      </c>
      <c r="E15" s="12"/>
      <c r="F15" s="12"/>
      <c r="G15" s="12"/>
      <c r="H15" s="12"/>
      <c r="I15" s="12"/>
      <c r="J15" s="13" t="n">
        <v>90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41.4285714285714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184</v>
      </c>
      <c r="D16" s="12" t="s">
        <v>185</v>
      </c>
      <c r="E16" s="12"/>
      <c r="F16" s="12"/>
      <c r="G16" s="12"/>
      <c r="H16" s="12"/>
      <c r="I16" s="12"/>
      <c r="J16" s="13" t="n">
        <v>90</v>
      </c>
      <c r="K16" s="13" t="n">
        <v>100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41.4285714285714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186</v>
      </c>
      <c r="D17" s="12" t="s">
        <v>187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188</v>
      </c>
      <c r="D18" s="12" t="s">
        <v>189</v>
      </c>
      <c r="E18" s="12"/>
      <c r="F18" s="12"/>
      <c r="G18" s="12"/>
      <c r="H18" s="12"/>
      <c r="I18" s="12"/>
      <c r="J18" s="13" t="n">
        <v>80</v>
      </c>
      <c r="K18" s="13" t="n">
        <v>100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190</v>
      </c>
      <c r="D19" s="12" t="s">
        <v>191</v>
      </c>
      <c r="E19" s="12"/>
      <c r="F19" s="12"/>
      <c r="G19" s="12"/>
      <c r="H19" s="12"/>
      <c r="I19" s="12"/>
      <c r="J19" s="13" t="n">
        <v>95</v>
      </c>
      <c r="K19" s="13" t="n">
        <v>100</v>
      </c>
      <c r="L19" s="13" t="n">
        <v>100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192</v>
      </c>
      <c r="D20" s="12" t="s">
        <v>193</v>
      </c>
      <c r="E20" s="12"/>
      <c r="F20" s="12"/>
      <c r="G20" s="12"/>
      <c r="H20" s="12"/>
      <c r="I20" s="12"/>
      <c r="J20" s="13" t="n">
        <v>0</v>
      </c>
      <c r="K20" s="13" t="n">
        <v>100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194</v>
      </c>
      <c r="D21" s="12" t="s">
        <v>195</v>
      </c>
      <c r="E21" s="12"/>
      <c r="F21" s="12"/>
      <c r="G21" s="12"/>
      <c r="H21" s="12"/>
      <c r="I21" s="12"/>
      <c r="J21" s="13" t="n">
        <v>100</v>
      </c>
      <c r="K21" s="13" t="n">
        <v>100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196</v>
      </c>
      <c r="D22" s="20" t="s">
        <v>197</v>
      </c>
      <c r="E22" s="20"/>
      <c r="F22" s="20"/>
      <c r="G22" s="20"/>
      <c r="H22" s="20"/>
      <c r="I22" s="20"/>
      <c r="J22" s="13" t="n">
        <v>100</v>
      </c>
      <c r="K22" s="13" t="n">
        <v>100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198</v>
      </c>
      <c r="D23" s="12" t="s">
        <v>199</v>
      </c>
      <c r="E23" s="12"/>
      <c r="F23" s="12"/>
      <c r="G23" s="12"/>
      <c r="H23" s="12"/>
      <c r="I23" s="12"/>
      <c r="J23" s="13" t="n">
        <v>100</v>
      </c>
      <c r="K23" s="13" t="n">
        <v>100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200</v>
      </c>
      <c r="D24" s="12" t="s">
        <v>201</v>
      </c>
      <c r="E24" s="12"/>
      <c r="F24" s="12"/>
      <c r="G24" s="12"/>
      <c r="H24" s="12"/>
      <c r="I24" s="12"/>
      <c r="J24" s="13" t="n">
        <v>95</v>
      </c>
      <c r="K24" s="13" t="n">
        <v>100</v>
      </c>
      <c r="L24" s="13" t="n">
        <v>100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 t="s">
        <v>202</v>
      </c>
      <c r="D25" s="12" t="s">
        <v>203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/>
    </row>
    <row r="26" customFormat="false" ht="13.8" hidden="false" customHeight="false" outlineLevel="0" collapsed="false">
      <c r="B26" s="15" t="n">
        <f aca="false">B25+1</f>
        <v>18</v>
      </c>
      <c r="C26" s="16" t="s">
        <v>204</v>
      </c>
      <c r="D26" s="12" t="s">
        <v>205</v>
      </c>
      <c r="E26" s="12"/>
      <c r="F26" s="12"/>
      <c r="G26" s="12"/>
      <c r="H26" s="12"/>
      <c r="I26" s="12"/>
      <c r="J26" s="13" t="n">
        <v>100</v>
      </c>
      <c r="K26" s="13" t="n">
        <v>100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/>
    </row>
    <row r="27" customFormat="false" ht="13.8" hidden="false" customHeight="false" outlineLevel="0" collapsed="false">
      <c r="B27" s="15" t="n">
        <f aca="false">B26+1</f>
        <v>19</v>
      </c>
      <c r="C27" s="16" t="s">
        <v>206</v>
      </c>
      <c r="D27" s="12" t="s">
        <v>207</v>
      </c>
      <c r="E27" s="12"/>
      <c r="F27" s="12"/>
      <c r="G27" s="12"/>
      <c r="H27" s="12"/>
      <c r="I27" s="12"/>
      <c r="J27" s="13" t="n">
        <v>100</v>
      </c>
      <c r="K27" s="13" t="n">
        <v>100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/>
    </row>
    <row r="28" customFormat="false" ht="13.8" hidden="false" customHeight="false" outlineLevel="0" collapsed="false">
      <c r="B28" s="15" t="n">
        <f aca="false">B27+1</f>
        <v>20</v>
      </c>
      <c r="C28" s="16" t="s">
        <v>208</v>
      </c>
      <c r="D28" s="12" t="s">
        <v>209</v>
      </c>
      <c r="E28" s="12"/>
      <c r="F28" s="12"/>
      <c r="G28" s="12"/>
      <c r="H28" s="12"/>
      <c r="I28" s="12"/>
      <c r="J28" s="13" t="n">
        <v>90</v>
      </c>
      <c r="K28" s="13" t="n">
        <v>100</v>
      </c>
      <c r="L28" s="13" t="n">
        <v>100</v>
      </c>
      <c r="M28" s="13" t="n">
        <v>0</v>
      </c>
      <c r="N28" s="13" t="n">
        <v>0</v>
      </c>
      <c r="O28" s="13" t="n">
        <v>0</v>
      </c>
      <c r="P28" s="13" t="n">
        <v>0</v>
      </c>
      <c r="Q28" s="18"/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 t="n">
        <f aca="false">SUM(J9:J28)/20</f>
        <v>90</v>
      </c>
      <c r="K29" s="13" t="n">
        <f aca="false">SUM(K9:K28)/20</f>
        <v>100</v>
      </c>
      <c r="L29" s="13" t="n">
        <f aca="false">SUM(L9:L28)/20</f>
        <v>100</v>
      </c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20</v>
      </c>
      <c r="K54" s="26" t="n">
        <f aca="false">COUNTIF(K9:K53,"&gt;=70")</f>
        <v>21</v>
      </c>
      <c r="L54" s="26" t="n">
        <f aca="false">COUNTIF(L9:L53,"&gt;=70")</f>
        <v>21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1</v>
      </c>
      <c r="K55" s="29" t="n">
        <f aca="false">COUNTIF(K9:K53,"&lt;70")</f>
        <v>0</v>
      </c>
      <c r="L55" s="29" t="n">
        <f aca="false">COUNTIF(L9:L53,"&lt;70")</f>
        <v>0</v>
      </c>
      <c r="M55" s="29" t="n">
        <f aca="false">COUNTIF(M9:M53,"&lt;70")</f>
        <v>20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21</v>
      </c>
      <c r="K56" s="29" t="n">
        <f aca="false">COUNT(K9:K53)</f>
        <v>21</v>
      </c>
      <c r="L56" s="29" t="n">
        <f aca="false">COUNT(L9:L53)</f>
        <v>21</v>
      </c>
      <c r="M56" s="29" t="n">
        <f aca="false">COUNT(M9:M53)</f>
        <v>20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0.952380952380952</v>
      </c>
      <c r="K57" s="33" t="n">
        <f aca="false">K54/K56</f>
        <v>1</v>
      </c>
      <c r="L57" s="33" t="n">
        <f aca="false">L54/L56</f>
        <v>1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0.0476190476190476</v>
      </c>
      <c r="K58" s="32" t="n">
        <f aca="false">K55/K56</f>
        <v>0</v>
      </c>
      <c r="L58" s="33" t="n">
        <f aca="false">L55/L56</f>
        <v>0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55" zoomScaleNormal="55" zoomScalePageLayoutView="100" workbookViewId="0">
      <selection pane="topLeft" activeCell="J25" activeCellId="1" sqref="K17:M17 J2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210</v>
      </c>
      <c r="E4" s="6"/>
      <c r="F4" s="6"/>
      <c r="G4" s="6"/>
      <c r="I4" s="1" t="s">
        <v>4</v>
      </c>
      <c r="J4" s="7" t="s">
        <v>211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212</v>
      </c>
      <c r="D9" s="17" t="s">
        <v>213</v>
      </c>
      <c r="E9" s="17"/>
      <c r="F9" s="17"/>
      <c r="G9" s="17"/>
      <c r="H9" s="17"/>
      <c r="I9" s="17"/>
      <c r="J9" s="13" t="n">
        <v>80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214</v>
      </c>
      <c r="D10" s="21" t="s">
        <v>215</v>
      </c>
      <c r="E10" s="21"/>
      <c r="F10" s="21"/>
      <c r="G10" s="21"/>
      <c r="H10" s="21"/>
      <c r="I10" s="21"/>
      <c r="J10" s="13" t="n">
        <v>90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216</v>
      </c>
      <c r="D11" s="21" t="s">
        <v>217</v>
      </c>
      <c r="E11" s="21"/>
      <c r="F11" s="21"/>
      <c r="G11" s="21"/>
      <c r="H11" s="21"/>
      <c r="I11" s="21"/>
      <c r="J11" s="13" t="n">
        <v>85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26.4285714285714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218</v>
      </c>
      <c r="D12" s="21" t="s">
        <v>219</v>
      </c>
      <c r="E12" s="21"/>
      <c r="F12" s="21"/>
      <c r="G12" s="21"/>
      <c r="H12" s="21"/>
      <c r="I12" s="21"/>
      <c r="J12" s="13" t="n">
        <v>95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27.8571428571429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220</v>
      </c>
      <c r="D13" s="21" t="s">
        <v>221</v>
      </c>
      <c r="E13" s="21"/>
      <c r="F13" s="21"/>
      <c r="G13" s="21"/>
      <c r="H13" s="21"/>
      <c r="I13" s="21"/>
      <c r="J13" s="13" t="n">
        <v>95</v>
      </c>
      <c r="K13" s="13" t="n">
        <v>100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27.8571428571429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222</v>
      </c>
      <c r="D14" s="21" t="s">
        <v>223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224</v>
      </c>
      <c r="D15" s="21" t="s">
        <v>225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226</v>
      </c>
      <c r="D16" s="21" t="s">
        <v>227</v>
      </c>
      <c r="E16" s="21"/>
      <c r="F16" s="21"/>
      <c r="G16" s="21"/>
      <c r="H16" s="21"/>
      <c r="I16" s="21"/>
      <c r="J16" s="13" t="n">
        <v>85</v>
      </c>
      <c r="K16" s="13" t="n">
        <v>95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25.7142857142857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228</v>
      </c>
      <c r="D17" s="21" t="s">
        <v>229</v>
      </c>
      <c r="E17" s="21"/>
      <c r="F17" s="21"/>
      <c r="G17" s="21"/>
      <c r="H17" s="21"/>
      <c r="I17" s="21"/>
      <c r="J17" s="13" t="n">
        <v>95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230</v>
      </c>
      <c r="D18" s="21" t="s">
        <v>231</v>
      </c>
      <c r="E18" s="21"/>
      <c r="F18" s="21"/>
      <c r="G18" s="21"/>
      <c r="H18" s="21"/>
      <c r="I18" s="21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232</v>
      </c>
      <c r="D19" s="21" t="s">
        <v>233</v>
      </c>
      <c r="E19" s="21"/>
      <c r="F19" s="21"/>
      <c r="G19" s="21"/>
      <c r="H19" s="21"/>
      <c r="I19" s="21"/>
      <c r="J19" s="13" t="n">
        <v>85</v>
      </c>
      <c r="K19" s="13" t="n">
        <v>95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234</v>
      </c>
      <c r="D20" s="21" t="s">
        <v>235</v>
      </c>
      <c r="E20" s="21"/>
      <c r="F20" s="21"/>
      <c r="G20" s="21"/>
      <c r="H20" s="21"/>
      <c r="I20" s="21"/>
      <c r="J20" s="13" t="n">
        <v>95</v>
      </c>
      <c r="K20" s="13" t="n">
        <v>70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236</v>
      </c>
      <c r="D21" s="21" t="s">
        <v>237</v>
      </c>
      <c r="E21" s="21"/>
      <c r="F21" s="21"/>
      <c r="G21" s="21"/>
      <c r="H21" s="21"/>
      <c r="I21" s="21"/>
      <c r="J21" s="13" t="n">
        <v>85</v>
      </c>
      <c r="K21" s="13" t="n">
        <v>95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238</v>
      </c>
      <c r="D22" s="21" t="s">
        <v>239</v>
      </c>
      <c r="E22" s="21"/>
      <c r="F22" s="21"/>
      <c r="G22" s="21"/>
      <c r="H22" s="21"/>
      <c r="I22" s="21"/>
      <c r="J22" s="13" t="n">
        <v>95</v>
      </c>
      <c r="K22" s="13" t="n">
        <v>100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240</v>
      </c>
      <c r="D23" s="21" t="s">
        <v>241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242</v>
      </c>
      <c r="D24" s="21" t="s">
        <v>243</v>
      </c>
      <c r="E24" s="21"/>
      <c r="F24" s="21"/>
      <c r="G24" s="21"/>
      <c r="H24" s="21"/>
      <c r="I24" s="21"/>
      <c r="J24" s="13" t="n">
        <v>85</v>
      </c>
      <c r="K24" s="13" t="n">
        <v>100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/>
      <c r="D25" s="21"/>
      <c r="E25" s="21"/>
      <c r="F25" s="21"/>
      <c r="G25" s="21"/>
      <c r="H25" s="21"/>
      <c r="I25" s="21"/>
      <c r="J25" s="13" t="n">
        <f aca="false">SUM(J9:J24)/16</f>
        <v>90</v>
      </c>
      <c r="K25" s="13" t="n">
        <f aca="false">SUM(K9:K24)/16</f>
        <v>65.9375</v>
      </c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17</v>
      </c>
      <c r="K54" s="26" t="n">
        <f aca="false">COUNTIF(K9:K53,"&gt;=70")</f>
        <v>11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0.647058823529412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0.352941176470588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K17" activeCellId="0" sqref="K17:M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244</v>
      </c>
      <c r="E4" s="6"/>
      <c r="F4" s="6"/>
      <c r="G4" s="6"/>
      <c r="I4" s="1" t="s">
        <v>4</v>
      </c>
      <c r="J4" s="7" t="s">
        <v>245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246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8" t="s">
        <v>247</v>
      </c>
      <c r="D9" s="21" t="s">
        <v>248</v>
      </c>
      <c r="E9" s="21"/>
      <c r="F9" s="21"/>
      <c r="G9" s="21"/>
      <c r="H9" s="21"/>
      <c r="I9" s="21"/>
      <c r="J9" s="13" t="n">
        <v>100</v>
      </c>
      <c r="K9" s="13" t="n">
        <v>100</v>
      </c>
      <c r="L9" s="13" t="n">
        <v>100</v>
      </c>
      <c r="M9" s="13" t="n">
        <v>100</v>
      </c>
      <c r="N9" s="13" t="n">
        <v>0</v>
      </c>
      <c r="O9" s="13" t="n">
        <v>0</v>
      </c>
      <c r="P9" s="13" t="n">
        <v>0</v>
      </c>
      <c r="Q9" s="18" t="n">
        <f aca="false">SUM(J9:P9)/7</f>
        <v>57.1428571428571</v>
      </c>
    </row>
    <row r="10" customFormat="false" ht="13.8" hidden="false" customHeight="false" outlineLevel="0" collapsed="false">
      <c r="B10" s="15" t="n">
        <f aca="false">B9+1</f>
        <v>2</v>
      </c>
      <c r="C10" s="38" t="s">
        <v>249</v>
      </c>
      <c r="D10" s="21" t="s">
        <v>250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100</v>
      </c>
      <c r="M10" s="13" t="n">
        <v>90</v>
      </c>
      <c r="N10" s="13" t="n">
        <v>0</v>
      </c>
      <c r="O10" s="13" t="n">
        <v>0</v>
      </c>
      <c r="P10" s="13" t="n">
        <v>0</v>
      </c>
      <c r="Q10" s="18" t="n">
        <f aca="false">SUM(J10:P10)/7</f>
        <v>55.7142857142857</v>
      </c>
    </row>
    <row r="11" customFormat="false" ht="13.8" hidden="false" customHeight="false" outlineLevel="0" collapsed="false">
      <c r="B11" s="15" t="n">
        <f aca="false">B10+1</f>
        <v>3</v>
      </c>
      <c r="C11" s="38" t="s">
        <v>251</v>
      </c>
      <c r="D11" s="21" t="s">
        <v>252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100</v>
      </c>
      <c r="M11" s="13" t="n">
        <v>90</v>
      </c>
      <c r="N11" s="13" t="n">
        <v>0</v>
      </c>
      <c r="O11" s="13" t="n">
        <v>0</v>
      </c>
      <c r="P11" s="13" t="n">
        <v>0</v>
      </c>
      <c r="Q11" s="18"/>
    </row>
    <row r="12" customFormat="false" ht="13.8" hidden="false" customHeight="false" outlineLevel="0" collapsed="false">
      <c r="B12" s="15" t="n">
        <f aca="false">B11+1</f>
        <v>4</v>
      </c>
      <c r="C12" s="38" t="s">
        <v>253</v>
      </c>
      <c r="D12" s="21" t="s">
        <v>254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100</v>
      </c>
      <c r="M12" s="13" t="n">
        <v>95</v>
      </c>
      <c r="N12" s="13" t="n">
        <v>0</v>
      </c>
      <c r="O12" s="13" t="n">
        <v>0</v>
      </c>
      <c r="P12" s="13" t="n">
        <v>0</v>
      </c>
      <c r="Q12" s="18"/>
    </row>
    <row r="13" customFormat="false" ht="13.8" hidden="false" customHeight="false" outlineLevel="0" collapsed="false">
      <c r="B13" s="15" t="n">
        <f aca="false">B12+1</f>
        <v>5</v>
      </c>
      <c r="C13" s="38" t="s">
        <v>255</v>
      </c>
      <c r="D13" s="21" t="s">
        <v>256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85</v>
      </c>
      <c r="M13" s="13" t="n">
        <v>0</v>
      </c>
      <c r="N13" s="13" t="n">
        <v>0</v>
      </c>
      <c r="O13" s="13" t="n">
        <v>0</v>
      </c>
      <c r="P13" s="13" t="n">
        <v>0</v>
      </c>
      <c r="Q13" s="18"/>
    </row>
    <row r="14" customFormat="false" ht="13.8" hidden="false" customHeight="false" outlineLevel="0" collapsed="false">
      <c r="B14" s="15" t="n">
        <f aca="false">B13+1</f>
        <v>6</v>
      </c>
      <c r="C14" s="38" t="s">
        <v>257</v>
      </c>
      <c r="D14" s="21" t="s">
        <v>258</v>
      </c>
      <c r="E14" s="21"/>
      <c r="F14" s="21"/>
      <c r="G14" s="21"/>
      <c r="H14" s="21"/>
      <c r="I14" s="21"/>
      <c r="J14" s="13" t="n">
        <v>100</v>
      </c>
      <c r="K14" s="13" t="n">
        <v>100</v>
      </c>
      <c r="L14" s="13" t="n">
        <v>100</v>
      </c>
      <c r="M14" s="13" t="n">
        <v>100</v>
      </c>
      <c r="N14" s="13" t="n">
        <v>0</v>
      </c>
      <c r="O14" s="13" t="n">
        <v>0</v>
      </c>
      <c r="P14" s="13" t="n">
        <v>0</v>
      </c>
      <c r="Q14" s="18"/>
    </row>
    <row r="15" customFormat="false" ht="13.8" hidden="false" customHeight="false" outlineLevel="0" collapsed="false">
      <c r="B15" s="15" t="n">
        <f aca="false">B14+1</f>
        <v>7</v>
      </c>
      <c r="C15" s="38" t="s">
        <v>259</v>
      </c>
      <c r="D15" s="21" t="s">
        <v>260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95</v>
      </c>
      <c r="N15" s="13" t="n">
        <v>0</v>
      </c>
      <c r="O15" s="13" t="n">
        <v>0</v>
      </c>
      <c r="P15" s="13" t="n">
        <v>0</v>
      </c>
      <c r="Q15" s="18"/>
    </row>
    <row r="16" customFormat="false" ht="13.8" hidden="false" customHeight="false" outlineLevel="0" collapsed="false">
      <c r="B16" s="15" t="n">
        <f aca="false">B15+1</f>
        <v>8</v>
      </c>
      <c r="C16" s="38" t="s">
        <v>261</v>
      </c>
      <c r="D16" s="21" t="s">
        <v>262</v>
      </c>
      <c r="E16" s="21"/>
      <c r="F16" s="21"/>
      <c r="G16" s="21"/>
      <c r="H16" s="21"/>
      <c r="I16" s="21"/>
      <c r="J16" s="13" t="n">
        <v>100</v>
      </c>
      <c r="K16" s="13" t="n">
        <v>100</v>
      </c>
      <c r="L16" s="13" t="n">
        <v>100</v>
      </c>
      <c r="M16" s="13" t="n">
        <v>95</v>
      </c>
      <c r="N16" s="13" t="n">
        <v>0</v>
      </c>
      <c r="O16" s="13" t="n">
        <v>0</v>
      </c>
      <c r="P16" s="13" t="n">
        <v>0</v>
      </c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100</v>
      </c>
      <c r="K17" s="13" t="n">
        <f aca="false">SUM(K9:K16)/8</f>
        <v>87.5</v>
      </c>
      <c r="L17" s="13" t="n">
        <f aca="false">SUM(L9:L16)/8</f>
        <v>98.125</v>
      </c>
      <c r="M17" s="13" t="n">
        <f aca="false">SUM(M9:M16)/8</f>
        <v>83.125</v>
      </c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9</v>
      </c>
      <c r="K54" s="26" t="n">
        <f aca="false">COUNTIF(K9:K53,"&gt;=70")</f>
        <v>8</v>
      </c>
      <c r="L54" s="26" t="n">
        <f aca="false">COUNTIF(L9:L53,"&gt;=70")</f>
        <v>9</v>
      </c>
      <c r="M54" s="26" t="n">
        <f aca="false">COUNTIF(M9:M53,"&gt;=70")</f>
        <v>8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0</v>
      </c>
      <c r="M55" s="29" t="n">
        <f aca="false">COUNTIF(M9:M53,"&lt;70")</f>
        <v>1</v>
      </c>
      <c r="N55" s="29" t="n">
        <f aca="false">COUNTIF(N9:N53,"&lt;70")</f>
        <v>8</v>
      </c>
      <c r="O55" s="29" t="n">
        <f aca="false">COUNTIF(O9:O53,"&lt;70")</f>
        <v>8</v>
      </c>
      <c r="P55" s="29" t="n">
        <f aca="false">COUNTIF(P9:P53,"&lt;70")</f>
        <v>8</v>
      </c>
      <c r="Q55" s="29" t="n">
        <f aca="false">COUNTIF(Q9:Q53,"&lt;70")</f>
        <v>2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9</v>
      </c>
      <c r="K56" s="29" t="n">
        <f aca="false">COUNT(K9:K53)</f>
        <v>9</v>
      </c>
      <c r="L56" s="29" t="n">
        <f aca="false">COUNT(L9:L53)</f>
        <v>9</v>
      </c>
      <c r="M56" s="29" t="n">
        <f aca="false">COUNT(M9:M53)</f>
        <v>9</v>
      </c>
      <c r="N56" s="29" t="n">
        <f aca="false">COUNT(N9:N53)</f>
        <v>8</v>
      </c>
      <c r="O56" s="29" t="n">
        <f aca="false">COUNT(O9:O53)</f>
        <v>8</v>
      </c>
      <c r="P56" s="29" t="n">
        <f aca="false">COUNT(P9:P53)</f>
        <v>8</v>
      </c>
      <c r="Q56" s="29" t="n">
        <f aca="false">COUNT(Q9:Q53)</f>
        <v>2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0.888888888888889</v>
      </c>
      <c r="L57" s="33" t="n">
        <f aca="false">L54/L56</f>
        <v>1</v>
      </c>
      <c r="M57" s="33" t="n">
        <f aca="false">M54/M56</f>
        <v>0.888888888888889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0.111111111111111</v>
      </c>
      <c r="L58" s="33" t="n">
        <f aca="false">L55/L56</f>
        <v>0</v>
      </c>
      <c r="M58" s="33" t="n">
        <f aca="false">M55/M56</f>
        <v>0.111111111111111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2024-11-20T13:10:11Z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