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EMICA AGO-DIC-2024\REP PARCIAL Y FINAL\REP PARCIAL 1\"/>
    </mc:Choice>
  </mc:AlternateContent>
  <bookViews>
    <workbookView xWindow="0" yWindow="0" windowWidth="20490" windowHeight="7665"/>
  </bookViews>
  <sheets>
    <sheet name="REP P-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0">'REP P-1'!$A$1:$N$34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10" l="1"/>
  <c r="L18" i="10"/>
  <c r="I18" i="10" l="1"/>
  <c r="I17" i="10" l="1"/>
  <c r="I19" i="10"/>
  <c r="I20" i="10"/>
  <c r="I21" i="10"/>
  <c r="I15" i="10"/>
  <c r="I16" i="10"/>
  <c r="M25" i="10" l="1"/>
  <c r="I22" i="10" l="1"/>
  <c r="I23" i="10"/>
  <c r="I24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H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A25" i="22"/>
  <c r="C25" i="22"/>
  <c r="D25" i="22"/>
  <c r="E25" i="22"/>
  <c r="H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H27" i="22"/>
  <c r="L25" i="22"/>
  <c r="I25" i="22"/>
  <c r="J25" i="22" s="1"/>
  <c r="L24" i="22"/>
  <c r="I24" i="22"/>
  <c r="J24" i="22" s="1"/>
  <c r="H24" i="22"/>
  <c r="I23" i="22"/>
  <c r="J23" i="22" s="1"/>
  <c r="H23" i="22"/>
  <c r="L21" i="22"/>
  <c r="H21" i="22"/>
  <c r="L20" i="22"/>
  <c r="I20" i="22"/>
  <c r="J20" i="22" s="1"/>
  <c r="L19" i="22"/>
  <c r="I19" i="22"/>
  <c r="J19" i="22" s="1"/>
  <c r="H19" i="22"/>
  <c r="I17" i="22"/>
  <c r="J17" i="22" s="1"/>
  <c r="L15" i="22"/>
  <c r="I15" i="22"/>
  <c r="J15" i="22" s="1"/>
  <c r="H15" i="22"/>
  <c r="B34" i="10"/>
  <c r="N25" i="10"/>
  <c r="K25" i="10"/>
  <c r="G25" i="10"/>
  <c r="F25" i="10"/>
  <c r="E25" i="10"/>
  <c r="L16" i="10"/>
  <c r="L15" i="10"/>
  <c r="L14" i="10"/>
  <c r="I14" i="10"/>
  <c r="L17" i="22" l="1"/>
  <c r="H16" i="22"/>
  <c r="L16" i="22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5" i="10"/>
  <c r="L25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  <author>tc={5DA74852-F052-4B39-A650-6578D1CFD69A}</author>
    <author>tc={4878C29F-3CB2-466A-8A67-2FD52CC30540}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  <comment ref="H14" authorId="4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<sst xmlns="http://schemas.openxmlformats.org/spreadsheetml/2006/main" count="153" uniqueCount="47">
  <si>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</si>
  <si>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</si>
  <si>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</si>
  <si>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</si>
  <si>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</si>
  <si>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</si>
  <si>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</si>
  <si>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</si>
  <si>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</si>
  <si>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</si>
  <si>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</si>
  <si>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</si>
  <si>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</si>
  <si>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</si>
  <si>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</si>
  <si>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</si>
  <si>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</si>
  <si>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</si>
  <si>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</si>
  <si>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</si>
  <si>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</si>
  <si>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</si>
  <si>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</si>
  <si>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</si>
  <si>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</si>
  <si>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</si>
  <si>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</si>
  <si>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</si>
  <si>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</si>
  <si>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</si>
  <si>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</si>
  <si>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</si>
  <si>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</si>
  <si>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IEME</t>
  </si>
  <si>
    <t>ING. COSME HERNANDEZ LINARES</t>
  </si>
  <si>
    <t xml:space="preserve">ELECTROMECANICA </t>
  </si>
  <si>
    <t>MII. ESTEBAN DOMINGUEZ FISCAL</t>
  </si>
  <si>
    <t>FORMULACION Y EVALUACION DE PROYECTOS</t>
  </si>
  <si>
    <t>702A</t>
  </si>
  <si>
    <t>DINAMICA</t>
  </si>
  <si>
    <t>302B</t>
  </si>
  <si>
    <t>REFRIGERACION Y AIRE ACONDICIONADO</t>
  </si>
  <si>
    <t>702B</t>
  </si>
  <si>
    <t>MICROCONTROLADORES</t>
  </si>
  <si>
    <t>AGO-DIC/ 2024</t>
  </si>
  <si>
    <t>502A</t>
  </si>
  <si>
    <t>502B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</si>
</sst>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64" fontId="4" fillId="2" borderId="13" xfId="1" applyNumberFormat="1" applyFont="1" applyFill="1" applyBorder="1" applyAlignment="1">
      <alignment horizontal="center" vertical="center"/>
    </xf>
    <xf numFmtId="9" fontId="4" fillId="2" borderId="14" xfId="1" applyFont="1" applyFill="1" applyBorder="1" applyAlignment="1">
      <alignment horizontal="center" vertical="center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0" xfId="0" applyFont="1" applyBorder="1"/>
    <xf numFmtId="0" fontId="4" fillId="0" borderId="19" xfId="0" applyFont="1" applyBorder="1"/>
    <xf numFmtId="0" fontId="6" fillId="0" borderId="18" xfId="0" applyFont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4" fillId="0" borderId="20" xfId="0" applyFont="1" applyBorder="1"/>
    <xf numFmtId="0" fontId="4" fillId="0" borderId="2" xfId="0" applyFont="1" applyBorder="1" applyAlignment="1">
      <alignment vertical="top"/>
    </xf>
    <xf numFmtId="0" fontId="4" fillId="0" borderId="2" xfId="0" applyFont="1" applyBorder="1"/>
    <xf numFmtId="0" fontId="4" fillId="0" borderId="21" xfId="0" applyFont="1" applyBorder="1"/>
    <xf numFmtId="0" fontId="4" fillId="0" borderId="1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4"/>
  <sheetViews>
    <sheetView tabSelected="1" zoomScale="93" zoomScaleNormal="93" zoomScaleSheetLayoutView="100" workbookViewId="0">
      <selection activeCell="O10" sqref="O10"/>
    </sheetView>
  </sheetViews>
  <sheetFormatPr baseColWidth="10" defaultColWidth="11.42578125" defaultRowHeight="12.75" x14ac:dyDescent="0.2"/>
  <cols>
    <col min="1" max="1" width="40.140625" style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58" t="s">
        <v>29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58" t="s">
        <v>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4" x14ac:dyDescent="0.2">
      <c r="A6" s="59" t="s">
        <v>2</v>
      </c>
      <c r="B6" s="59"/>
      <c r="C6" s="59"/>
      <c r="D6" s="59"/>
      <c r="E6" s="60" t="s">
        <v>35</v>
      </c>
      <c r="F6" s="60"/>
      <c r="G6" s="60"/>
      <c r="H6" s="6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7" t="s">
        <v>4</v>
      </c>
      <c r="C8" s="47"/>
      <c r="D8" s="14" t="s">
        <v>5</v>
      </c>
      <c r="E8" s="5">
        <v>5</v>
      </c>
      <c r="G8" s="4" t="s">
        <v>6</v>
      </c>
      <c r="H8" s="5">
        <v>4</v>
      </c>
      <c r="I8" s="55" t="s">
        <v>7</v>
      </c>
      <c r="J8" s="55"/>
      <c r="K8" s="55"/>
      <c r="L8" s="47" t="s">
        <v>44</v>
      </c>
      <c r="M8" s="47"/>
      <c r="N8" s="47"/>
    </row>
    <row r="10" spans="1:14" x14ac:dyDescent="0.2">
      <c r="A10" s="4" t="s">
        <v>8</v>
      </c>
      <c r="B10" s="47" t="s">
        <v>34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6" t="s">
        <v>9</v>
      </c>
      <c r="B12" s="53" t="s">
        <v>10</v>
      </c>
      <c r="C12" s="53" t="s">
        <v>11</v>
      </c>
      <c r="D12" s="42" t="s">
        <v>12</v>
      </c>
      <c r="E12" s="42" t="s">
        <v>13</v>
      </c>
      <c r="F12" s="42" t="s">
        <v>14</v>
      </c>
      <c r="G12" s="42"/>
      <c r="H12" s="42" t="s">
        <v>15</v>
      </c>
      <c r="I12" s="42" t="s">
        <v>16</v>
      </c>
      <c r="J12" s="42" t="s">
        <v>17</v>
      </c>
      <c r="K12" s="42" t="s">
        <v>18</v>
      </c>
      <c r="L12" s="42" t="s">
        <v>19</v>
      </c>
      <c r="M12" s="42" t="s">
        <v>20</v>
      </c>
      <c r="N12" s="48" t="s">
        <v>21</v>
      </c>
    </row>
    <row r="13" spans="1:14" x14ac:dyDescent="0.2">
      <c r="A13" s="57"/>
      <c r="B13" s="54"/>
      <c r="C13" s="54"/>
      <c r="D13" s="43"/>
      <c r="E13" s="43"/>
      <c r="F13" s="7" t="s">
        <v>22</v>
      </c>
      <c r="G13" s="7" t="s">
        <v>23</v>
      </c>
      <c r="H13" s="43"/>
      <c r="I13" s="43"/>
      <c r="J13" s="43"/>
      <c r="K13" s="43"/>
      <c r="L13" s="43"/>
      <c r="M13" s="43"/>
      <c r="N13" s="49"/>
    </row>
    <row r="14" spans="1:14" s="11" customFormat="1" x14ac:dyDescent="0.2">
      <c r="A14" s="8" t="s">
        <v>39</v>
      </c>
      <c r="B14" s="9" t="s">
        <v>21</v>
      </c>
      <c r="C14" s="9" t="s">
        <v>40</v>
      </c>
      <c r="D14" s="9" t="s">
        <v>33</v>
      </c>
      <c r="E14" s="9">
        <v>26</v>
      </c>
      <c r="F14" s="9">
        <v>26</v>
      </c>
      <c r="G14" s="9"/>
      <c r="H14" s="10"/>
      <c r="I14" s="9">
        <f t="shared" ref="I14:I25" si="0">(E14-SUM(F14:G14))-K14</f>
        <v>0</v>
      </c>
      <c r="J14" s="10"/>
      <c r="K14" s="9">
        <v>0</v>
      </c>
      <c r="L14" s="10">
        <f t="shared" ref="L14:L25" si="1">K14/E14</f>
        <v>0</v>
      </c>
      <c r="M14" s="9">
        <v>93</v>
      </c>
      <c r="N14" s="15">
        <v>0.65</v>
      </c>
    </row>
    <row r="15" spans="1:14" s="11" customFormat="1" ht="18" customHeight="1" x14ac:dyDescent="0.2">
      <c r="A15" s="8" t="s">
        <v>41</v>
      </c>
      <c r="B15" s="9" t="s">
        <v>21</v>
      </c>
      <c r="C15" s="9" t="s">
        <v>45</v>
      </c>
      <c r="D15" s="9" t="s">
        <v>33</v>
      </c>
      <c r="E15" s="9">
        <v>32</v>
      </c>
      <c r="F15" s="9">
        <v>32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94</v>
      </c>
      <c r="N15" s="15">
        <v>0.56000000000000005</v>
      </c>
    </row>
    <row r="16" spans="1:14" s="11" customFormat="1" ht="19.5" customHeight="1" x14ac:dyDescent="0.2">
      <c r="A16" s="8" t="s">
        <v>41</v>
      </c>
      <c r="B16" s="9" t="s">
        <v>21</v>
      </c>
      <c r="C16" s="9" t="s">
        <v>46</v>
      </c>
      <c r="D16" s="9" t="s">
        <v>33</v>
      </c>
      <c r="E16" s="9">
        <v>13</v>
      </c>
      <c r="F16" s="9">
        <v>13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93</v>
      </c>
      <c r="N16" s="15">
        <v>0.77</v>
      </c>
    </row>
    <row r="17" spans="1:14" s="11" customFormat="1" ht="25.5" x14ac:dyDescent="0.2">
      <c r="A17" s="8" t="s">
        <v>37</v>
      </c>
      <c r="B17" s="9" t="s">
        <v>21</v>
      </c>
      <c r="C17" s="9" t="s">
        <v>38</v>
      </c>
      <c r="D17" s="9" t="s">
        <v>33</v>
      </c>
      <c r="E17" s="9">
        <v>23</v>
      </c>
      <c r="F17" s="9">
        <v>23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94</v>
      </c>
      <c r="N17" s="15">
        <v>0.56999999999999995</v>
      </c>
    </row>
    <row r="18" spans="1:14" s="11" customFormat="1" x14ac:dyDescent="0.2">
      <c r="A18" s="8" t="s">
        <v>43</v>
      </c>
      <c r="B18" s="9" t="s">
        <v>21</v>
      </c>
      <c r="C18" s="9" t="s">
        <v>42</v>
      </c>
      <c r="D18" s="9" t="s">
        <v>33</v>
      </c>
      <c r="E18" s="9">
        <v>15</v>
      </c>
      <c r="F18" s="9">
        <v>15</v>
      </c>
      <c r="G18" s="9"/>
      <c r="H18" s="10"/>
      <c r="I18" s="9">
        <f t="shared" ref="I18" si="2">(E18-SUM(F18:G18))-K18</f>
        <v>0</v>
      </c>
      <c r="J18" s="10"/>
      <c r="K18" s="9">
        <v>0</v>
      </c>
      <c r="L18" s="10">
        <f t="shared" si="1"/>
        <v>0</v>
      </c>
      <c r="M18" s="9">
        <v>95</v>
      </c>
      <c r="N18" s="15">
        <v>0.6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9">
        <f t="shared" si="0"/>
        <v>0</v>
      </c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9">
        <f t="shared" si="0"/>
        <v>0</v>
      </c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9">
        <f t="shared" si="0"/>
        <v>0</v>
      </c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/>
      <c r="L23" s="21"/>
      <c r="M23" s="9"/>
      <c r="N23" s="15"/>
    </row>
    <row r="24" spans="1:14" s="11" customFormat="1" ht="16.5" customHeigh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/>
      <c r="L24" s="21"/>
      <c r="M24" s="9"/>
      <c r="N24" s="15"/>
    </row>
    <row r="25" spans="1:14" x14ac:dyDescent="0.2">
      <c r="A25" s="23" t="s">
        <v>24</v>
      </c>
      <c r="B25" s="24" t="s">
        <v>25</v>
      </c>
      <c r="C25" s="24" t="s">
        <v>25</v>
      </c>
      <c r="D25" s="24" t="s">
        <v>25</v>
      </c>
      <c r="E25" s="24">
        <f>SUM(E14:E24)</f>
        <v>109</v>
      </c>
      <c r="F25" s="24">
        <f>SUM(F14:F24)</f>
        <v>109</v>
      </c>
      <c r="G25" s="24">
        <f>SUM(G14:G24)</f>
        <v>0</v>
      </c>
      <c r="H25" s="25"/>
      <c r="I25" s="24">
        <f t="shared" si="0"/>
        <v>0</v>
      </c>
      <c r="J25" s="25"/>
      <c r="K25" s="24">
        <f>SUM(K14:K24)</f>
        <v>0</v>
      </c>
      <c r="L25" s="25">
        <f t="shared" si="1"/>
        <v>0</v>
      </c>
      <c r="M25" s="24">
        <f>ROUND(AVERAGE(M14:M24),2)</f>
        <v>93.8</v>
      </c>
      <c r="N25" s="26">
        <f>AVERAGE(N14:N24)</f>
        <v>0.63</v>
      </c>
    </row>
    <row r="26" spans="1:14" x14ac:dyDescent="0.2">
      <c r="A26" s="27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9"/>
    </row>
    <row r="27" spans="1:14" ht="120" customHeight="1" x14ac:dyDescent="0.2">
      <c r="A27" s="50" t="s">
        <v>26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2"/>
    </row>
    <row r="28" spans="1:14" x14ac:dyDescent="0.2">
      <c r="A28" s="30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2"/>
    </row>
    <row r="29" spans="1:14" x14ac:dyDescent="0.2">
      <c r="A29" s="33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2"/>
    </row>
    <row r="30" spans="1:14" x14ac:dyDescent="0.2">
      <c r="A30" s="30"/>
      <c r="B30" s="44" t="s">
        <v>27</v>
      </c>
      <c r="C30" s="44"/>
      <c r="D30" s="44"/>
      <c r="E30" s="31"/>
      <c r="F30" s="31"/>
      <c r="G30" s="45" t="s">
        <v>28</v>
      </c>
      <c r="H30" s="45"/>
      <c r="I30" s="45"/>
      <c r="J30" s="45"/>
      <c r="K30" s="31"/>
      <c r="L30" s="31"/>
      <c r="M30" s="31"/>
      <c r="N30" s="32"/>
    </row>
    <row r="31" spans="1:14" ht="32.25" customHeight="1" x14ac:dyDescent="0.2">
      <c r="A31" s="30"/>
      <c r="B31" s="46"/>
      <c r="C31" s="46"/>
      <c r="D31" s="46"/>
      <c r="E31" s="31"/>
      <c r="F31" s="31"/>
      <c r="G31" s="47"/>
      <c r="H31" s="47"/>
      <c r="I31" s="47"/>
      <c r="J31" s="47"/>
      <c r="K31" s="31"/>
      <c r="L31" s="31"/>
      <c r="M31" s="31"/>
      <c r="N31" s="32"/>
    </row>
    <row r="32" spans="1:14" hidden="1" x14ac:dyDescent="0.2">
      <c r="A32" s="39" t="e">
        <v>#REF!</v>
      </c>
      <c r="B32" s="40"/>
      <c r="C32" s="34"/>
      <c r="D32" s="31"/>
      <c r="E32" s="40"/>
      <c r="F32" s="40"/>
      <c r="G32" s="40"/>
      <c r="H32" s="40"/>
      <c r="I32" s="31"/>
      <c r="J32" s="31"/>
      <c r="K32" s="31"/>
      <c r="L32" s="31"/>
      <c r="M32" s="31"/>
      <c r="N32" s="32"/>
    </row>
    <row r="33" spans="1:14" hidden="1" x14ac:dyDescent="0.2">
      <c r="A33" s="30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2"/>
    </row>
    <row r="34" spans="1:14" ht="45" customHeight="1" x14ac:dyDescent="0.2">
      <c r="A34" s="35"/>
      <c r="B34" s="41" t="str">
        <f>B10</f>
        <v>ING. COSME HERNANDEZ LINARES</v>
      </c>
      <c r="C34" s="41"/>
      <c r="D34" s="41"/>
      <c r="E34" s="36"/>
      <c r="F34" s="36"/>
      <c r="G34" s="41" t="s">
        <v>36</v>
      </c>
      <c r="H34" s="41"/>
      <c r="I34" s="41"/>
      <c r="J34" s="41"/>
      <c r="K34" s="37"/>
      <c r="L34" s="37"/>
      <c r="M34" s="37"/>
      <c r="N34" s="38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7:N27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0:D30"/>
    <mergeCell ref="G30:J30"/>
    <mergeCell ref="B31:D31"/>
    <mergeCell ref="G31:J31"/>
    <mergeCell ref="A32:B32"/>
    <mergeCell ref="E32:H32"/>
    <mergeCell ref="B34:D34"/>
    <mergeCell ref="G34:J34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58" t="s">
        <v>29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58" t="s">
        <v>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4" x14ac:dyDescent="0.2">
      <c r="A6" s="59" t="s">
        <v>2</v>
      </c>
      <c r="B6" s="59"/>
      <c r="C6" s="59"/>
      <c r="D6" s="59"/>
      <c r="E6" s="60" t="s">
        <v>31</v>
      </c>
      <c r="F6" s="60"/>
      <c r="G6" s="60"/>
      <c r="H6" s="6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7">
        <v>2</v>
      </c>
      <c r="C8" s="47"/>
      <c r="D8" s="14" t="s">
        <v>5</v>
      </c>
      <c r="E8" s="20">
        <f>'REP P-1'!E8</f>
        <v>5</v>
      </c>
      <c r="F8"/>
      <c r="G8" s="4" t="s">
        <v>6</v>
      </c>
      <c r="H8" s="20">
        <f>'REP P-1'!H8</f>
        <v>4</v>
      </c>
      <c r="I8" s="55" t="s">
        <v>7</v>
      </c>
      <c r="J8" s="55"/>
      <c r="K8" s="55"/>
      <c r="L8" s="47" t="str">
        <f>'REP P-1'!L8</f>
        <v>AGO-DIC/ 2024</v>
      </c>
      <c r="M8" s="47"/>
      <c r="N8" s="47"/>
    </row>
    <row r="10" spans="1:14" x14ac:dyDescent="0.2">
      <c r="A10" s="4" t="s">
        <v>8</v>
      </c>
      <c r="B10" s="47" t="str">
        <f>'REP P-1'!B10</f>
        <v>ING. COSME HERNANDEZ LINARES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6" t="s">
        <v>9</v>
      </c>
      <c r="B12" s="53" t="s">
        <v>10</v>
      </c>
      <c r="C12" s="53" t="s">
        <v>11</v>
      </c>
      <c r="D12" s="42" t="s">
        <v>12</v>
      </c>
      <c r="E12" s="42" t="s">
        <v>13</v>
      </c>
      <c r="F12" s="42" t="s">
        <v>14</v>
      </c>
      <c r="G12" s="42"/>
      <c r="H12" s="42" t="s">
        <v>15</v>
      </c>
      <c r="I12" s="42" t="s">
        <v>16</v>
      </c>
      <c r="J12" s="42" t="s">
        <v>17</v>
      </c>
      <c r="K12" s="42" t="s">
        <v>18</v>
      </c>
      <c r="L12" s="42" t="s">
        <v>19</v>
      </c>
      <c r="M12" s="42" t="s">
        <v>20</v>
      </c>
      <c r="N12" s="48" t="s">
        <v>21</v>
      </c>
    </row>
    <row r="13" spans="1:14" x14ac:dyDescent="0.2">
      <c r="A13" s="57"/>
      <c r="B13" s="54"/>
      <c r="C13" s="54"/>
      <c r="D13" s="43"/>
      <c r="E13" s="43"/>
      <c r="F13" s="7" t="s">
        <v>22</v>
      </c>
      <c r="G13" s="7" t="s">
        <v>23</v>
      </c>
      <c r="H13" s="43"/>
      <c r="I13" s="43"/>
      <c r="J13" s="43"/>
      <c r="K13" s="43"/>
      <c r="L13" s="43"/>
      <c r="M13" s="43"/>
      <c r="N13" s="49"/>
    </row>
    <row r="14" spans="1:14" s="11" customFormat="1" x14ac:dyDescent="0.2">
      <c r="A14" s="9" t="str">
        <f>'REP P-1'!A14</f>
        <v>DINAMICA</v>
      </c>
      <c r="B14" s="9" t="s">
        <v>30</v>
      </c>
      <c r="C14" s="9" t="str">
        <f>'REP P-1'!C14</f>
        <v>302B</v>
      </c>
      <c r="D14" s="9" t="str">
        <f>'REP P-1'!D14</f>
        <v>IEME</v>
      </c>
      <c r="E14" s="9">
        <f>'REP P-1'!E14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'REP P-1'!A16</f>
        <v>REFRIGERACION Y AIRE ACONDICIONADO</v>
      </c>
      <c r="B16" s="9"/>
      <c r="C16" s="9" t="str">
        <f>'REP P-1'!C16</f>
        <v>502B</v>
      </c>
      <c r="D16" s="9" t="str">
        <f>'REP P-1'!D16</f>
        <v>IEME</v>
      </c>
      <c r="E16" s="9">
        <f>'REP P-1'!E16</f>
        <v>13</v>
      </c>
      <c r="F16" s="9"/>
      <c r="G16" s="9"/>
      <c r="H16" s="10">
        <f t="shared" si="0"/>
        <v>0</v>
      </c>
      <c r="I16" s="9">
        <f t="shared" si="1"/>
        <v>13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 P-1'!A17</f>
        <v>FORMULACION Y EVALUACION DE PROYECTOS</v>
      </c>
      <c r="B17" s="9"/>
      <c r="C17" s="9" t="str">
        <f>'REP P-1'!C17</f>
        <v>702A</v>
      </c>
      <c r="D17" s="9" t="str">
        <f>'REP P-1'!D17</f>
        <v>IEME</v>
      </c>
      <c r="E17" s="9">
        <f>'REP P-1'!E17</f>
        <v>23</v>
      </c>
      <c r="F17" s="9"/>
      <c r="G17" s="9"/>
      <c r="H17" s="10">
        <f t="shared" si="0"/>
        <v>0</v>
      </c>
      <c r="I17" s="9">
        <f t="shared" si="1"/>
        <v>23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'REP P-1'!A18</f>
        <v>MICROCONTROLADORES</v>
      </c>
      <c r="B18" s="9"/>
      <c r="C18" s="9" t="str">
        <f>'REP P-1'!C18</f>
        <v>702B</v>
      </c>
      <c r="D18" s="9" t="str">
        <f>'REP P-1'!D18</f>
        <v>IEME</v>
      </c>
      <c r="E18" s="9">
        <f>'REP P-1'!E18</f>
        <v>15</v>
      </c>
      <c r="F18" s="9"/>
      <c r="G18" s="9"/>
      <c r="H18" s="10">
        <f t="shared" si="0"/>
        <v>0</v>
      </c>
      <c r="I18" s="9">
        <f t="shared" si="1"/>
        <v>15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'REP P-1'!A19</f>
        <v>0</v>
      </c>
      <c r="B19" s="9"/>
      <c r="C19" s="9">
        <f>'REP P-1'!C19</f>
        <v>0</v>
      </c>
      <c r="D19" s="9">
        <f>'REP P-1'!D19</f>
        <v>0</v>
      </c>
      <c r="E19" s="9">
        <f>'REP P-1'!E19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 P-1'!A20</f>
        <v>0</v>
      </c>
      <c r="B20" s="9"/>
      <c r="C20" s="9">
        <f>'REP P-1'!C20</f>
        <v>0</v>
      </c>
      <c r="D20" s="9">
        <f>'REP P-1'!D20</f>
        <v>0</v>
      </c>
      <c r="E20" s="9">
        <f>'REP P-1'!E20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 P-1'!A21</f>
        <v>0</v>
      </c>
      <c r="B21" s="9"/>
      <c r="C21" s="9">
        <f>'REP P-1'!C21</f>
        <v>0</v>
      </c>
      <c r="D21" s="9">
        <f>'REP P-1'!D21</f>
        <v>0</v>
      </c>
      <c r="E21" s="9">
        <f>'REP P-1'!E21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'REP P-1'!A22</f>
        <v>0</v>
      </c>
      <c r="B22" s="9"/>
      <c r="C22" s="9">
        <f>'REP P-1'!C22</f>
        <v>0</v>
      </c>
      <c r="D22" s="9">
        <f>'REP P-1'!D22</f>
        <v>0</v>
      </c>
      <c r="E22" s="9">
        <f>'REP P-1'!E22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 t="e">
        <f>'REP P-1'!#REF!</f>
        <v>#REF!</v>
      </c>
      <c r="B23" s="9"/>
      <c r="C23" s="9" t="e">
        <f>'REP P-1'!#REF!</f>
        <v>#REF!</v>
      </c>
      <c r="D23" s="9" t="e">
        <f>'REP P-1'!#REF!</f>
        <v>#REF!</v>
      </c>
      <c r="E23" s="9" t="e">
        <f>'REP P-1'!#REF!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 P-1'!#REF!</f>
        <v>#REF!</v>
      </c>
      <c r="B24" s="9"/>
      <c r="C24" s="9" t="e">
        <f>'REP P-1'!#REF!</f>
        <v>#REF!</v>
      </c>
      <c r="D24" s="9" t="e">
        <f>'REP P-1'!#REF!</f>
        <v>#REF!</v>
      </c>
      <c r="E24" s="9" t="e">
        <f>'REP P-1'!#REF!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 P-1'!#REF!</f>
        <v>#REF!</v>
      </c>
      <c r="B25" s="9"/>
      <c r="C25" s="9" t="e">
        <f>'REP P-1'!#REF!</f>
        <v>#REF!</v>
      </c>
      <c r="D25" s="9" t="e">
        <f>'REP P-1'!#REF!</f>
        <v>#REF!</v>
      </c>
      <c r="E25" s="9" t="e">
        <f>'REP P-1'!#REF!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>
        <f>'REP P-1'!A23</f>
        <v>0</v>
      </c>
      <c r="B26" s="9"/>
      <c r="C26" s="9">
        <f>'REP P-1'!C23</f>
        <v>0</v>
      </c>
      <c r="D26" s="9">
        <f>'REP P-1'!D23</f>
        <v>0</v>
      </c>
      <c r="E26" s="9">
        <f>'REP P-1'!E23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'REP P-1'!A24</f>
        <v>0</v>
      </c>
      <c r="B27" s="9"/>
      <c r="C27" s="9">
        <f>'REP P-1'!C24</f>
        <v>0</v>
      </c>
      <c r="D27" s="9">
        <f>'REP P-1'!D24</f>
        <v>0</v>
      </c>
      <c r="E27" s="9">
        <f>'REP P-1'!E24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64" t="s">
        <v>26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2" spans="1:14" x14ac:dyDescent="0.2">
      <c r="A32" s="12"/>
    </row>
    <row r="33" spans="1:10" x14ac:dyDescent="0.2">
      <c r="B33" s="65" t="s">
        <v>27</v>
      </c>
      <c r="C33" s="65"/>
      <c r="D33" s="65"/>
      <c r="G33" s="58" t="s">
        <v>28</v>
      </c>
      <c r="H33" s="58"/>
      <c r="I33" s="58"/>
      <c r="J33" s="58"/>
    </row>
    <row r="34" spans="1:10" ht="62.25" customHeight="1" x14ac:dyDescent="0.2">
      <c r="B34" s="46"/>
      <c r="C34" s="46"/>
      <c r="D34" s="46"/>
      <c r="G34" s="47"/>
      <c r="H34" s="47"/>
      <c r="I34" s="47"/>
      <c r="J34" s="47"/>
    </row>
    <row r="35" spans="1:10" hidden="1" x14ac:dyDescent="0.2">
      <c r="A35" s="62" t="e">
        <v>#REF!</v>
      </c>
      <c r="B35" s="62"/>
      <c r="C35" s="6"/>
      <c r="E35" s="62"/>
      <c r="F35" s="62"/>
      <c r="G35" s="62"/>
      <c r="H35" s="62"/>
    </row>
    <row r="36" spans="1:10" hidden="1" x14ac:dyDescent="0.2"/>
    <row r="37" spans="1:10" ht="45" customHeight="1" x14ac:dyDescent="0.2">
      <c r="B37" s="63" t="str">
        <f>B10</f>
        <v>ING. COSME HERNANDEZ LINARES</v>
      </c>
      <c r="C37" s="63"/>
      <c r="D37" s="63"/>
      <c r="E37" s="13"/>
      <c r="F37" s="13"/>
      <c r="G37" s="63"/>
      <c r="H37" s="63"/>
      <c r="I37" s="63"/>
      <c r="J37" s="6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58" t="s">
        <v>29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58" t="s">
        <v>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4" x14ac:dyDescent="0.2">
      <c r="A6" s="59" t="s">
        <v>2</v>
      </c>
      <c r="B6" s="59"/>
      <c r="C6" s="59"/>
      <c r="D6" s="59"/>
      <c r="E6" s="60" t="s">
        <v>32</v>
      </c>
      <c r="F6" s="60"/>
      <c r="G6" s="60"/>
      <c r="H6" s="6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7">
        <v>3</v>
      </c>
      <c r="C8" s="47"/>
      <c r="D8" s="14" t="s">
        <v>5</v>
      </c>
      <c r="E8" s="20">
        <f>'REP P-1'!E8</f>
        <v>5</v>
      </c>
      <c r="F8"/>
      <c r="G8" s="4" t="s">
        <v>6</v>
      </c>
      <c r="H8" s="20">
        <f>'REP P-1'!H8</f>
        <v>4</v>
      </c>
      <c r="I8" s="55" t="s">
        <v>7</v>
      </c>
      <c r="J8" s="55"/>
      <c r="K8" s="55"/>
      <c r="L8" s="47" t="str">
        <f>'REP P-1'!L8</f>
        <v>AGO-DIC/ 2024</v>
      </c>
      <c r="M8" s="47"/>
      <c r="N8" s="47"/>
    </row>
    <row r="10" spans="1:14" x14ac:dyDescent="0.2">
      <c r="A10" s="4" t="s">
        <v>8</v>
      </c>
      <c r="B10" s="47" t="str">
        <f>'REP P-1'!B10</f>
        <v>ING. COSME HERNANDEZ LINARES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6" t="s">
        <v>9</v>
      </c>
      <c r="B12" s="53" t="s">
        <v>10</v>
      </c>
      <c r="C12" s="53" t="s">
        <v>11</v>
      </c>
      <c r="D12" s="42" t="s">
        <v>12</v>
      </c>
      <c r="E12" s="42" t="s">
        <v>13</v>
      </c>
      <c r="F12" s="42" t="s">
        <v>14</v>
      </c>
      <c r="G12" s="42"/>
      <c r="H12" s="42" t="s">
        <v>15</v>
      </c>
      <c r="I12" s="42" t="s">
        <v>16</v>
      </c>
      <c r="J12" s="42" t="s">
        <v>17</v>
      </c>
      <c r="K12" s="42" t="s">
        <v>18</v>
      </c>
      <c r="L12" s="42" t="s">
        <v>19</v>
      </c>
      <c r="M12" s="42" t="s">
        <v>20</v>
      </c>
      <c r="N12" s="48" t="s">
        <v>21</v>
      </c>
    </row>
    <row r="13" spans="1:14" x14ac:dyDescent="0.2">
      <c r="A13" s="57"/>
      <c r="B13" s="54"/>
      <c r="C13" s="54"/>
      <c r="D13" s="43"/>
      <c r="E13" s="43"/>
      <c r="F13" s="7" t="s">
        <v>22</v>
      </c>
      <c r="G13" s="7" t="s">
        <v>23</v>
      </c>
      <c r="H13" s="43"/>
      <c r="I13" s="43"/>
      <c r="J13" s="43"/>
      <c r="K13" s="43"/>
      <c r="L13" s="43"/>
      <c r="M13" s="43"/>
      <c r="N13" s="49"/>
    </row>
    <row r="14" spans="1:14" s="11" customFormat="1" x14ac:dyDescent="0.2">
      <c r="A14" s="9" t="str">
        <f>'REP P-1'!A14</f>
        <v>DINAMICA</v>
      </c>
      <c r="B14" s="9"/>
      <c r="C14" s="9" t="str">
        <f>'REP P-1'!C14</f>
        <v>302B</v>
      </c>
      <c r="D14" s="9" t="str">
        <f>'REP P-1'!D14</f>
        <v>IEME</v>
      </c>
      <c r="E14" s="9">
        <f>'REP P-1'!E14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 P-1'!A15</f>
        <v>REFRIGERACION Y AIRE ACONDICIONADO</v>
      </c>
      <c r="B15" s="9"/>
      <c r="C15" s="9" t="str">
        <f>'REP P-1'!C15</f>
        <v>502A</v>
      </c>
      <c r="D15" s="9" t="str">
        <f>'REP P-1'!D15</f>
        <v>IEME</v>
      </c>
      <c r="E15" s="9">
        <f>'REP P-1'!E15</f>
        <v>32</v>
      </c>
      <c r="F15" s="9"/>
      <c r="G15" s="9"/>
      <c r="H15" s="10">
        <f t="shared" si="0"/>
        <v>0</v>
      </c>
      <c r="I15" s="9">
        <f t="shared" si="1"/>
        <v>32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 P-1'!A16</f>
        <v>REFRIGERACION Y AIRE ACONDICIONADO</v>
      </c>
      <c r="B16" s="9"/>
      <c r="C16" s="9" t="str">
        <f>'REP P-1'!C16</f>
        <v>502B</v>
      </c>
      <c r="D16" s="9" t="str">
        <f>'REP P-1'!D16</f>
        <v>IEME</v>
      </c>
      <c r="E16" s="9">
        <f>'REP P-1'!E16</f>
        <v>13</v>
      </c>
      <c r="F16" s="9"/>
      <c r="G16" s="9"/>
      <c r="H16" s="10">
        <f t="shared" si="0"/>
        <v>0</v>
      </c>
      <c r="I16" s="9">
        <f t="shared" si="1"/>
        <v>13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 P-1'!A17</f>
        <v>FORMULACION Y EVALUACION DE PROYECTOS</v>
      </c>
      <c r="B17" s="9"/>
      <c r="C17" s="9" t="str">
        <f>'REP P-1'!C17</f>
        <v>702A</v>
      </c>
      <c r="D17" s="9" t="str">
        <f>'REP P-1'!D17</f>
        <v>IEME</v>
      </c>
      <c r="E17" s="9">
        <f>'REP P-1'!E17</f>
        <v>23</v>
      </c>
      <c r="F17" s="9"/>
      <c r="G17" s="9"/>
      <c r="H17" s="10">
        <f t="shared" si="0"/>
        <v>0</v>
      </c>
      <c r="I17" s="9">
        <f t="shared" si="1"/>
        <v>23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'REP P-1'!A18</f>
        <v>MICROCONTROLADORES</v>
      </c>
      <c r="B18" s="9"/>
      <c r="C18" s="9" t="str">
        <f>'REP P-1'!C18</f>
        <v>702B</v>
      </c>
      <c r="D18" s="9" t="str">
        <f>'REP P-1'!D18</f>
        <v>IEME</v>
      </c>
      <c r="E18" s="9">
        <f>'REP P-1'!E18</f>
        <v>15</v>
      </c>
      <c r="F18" s="9"/>
      <c r="G18" s="9"/>
      <c r="H18" s="10">
        <f t="shared" si="0"/>
        <v>0</v>
      </c>
      <c r="I18" s="9">
        <f t="shared" si="1"/>
        <v>15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'REP P-1'!A19</f>
        <v>0</v>
      </c>
      <c r="B19" s="9"/>
      <c r="C19" s="9">
        <f>'REP P-1'!C19</f>
        <v>0</v>
      </c>
      <c r="D19" s="9">
        <f>'REP P-1'!D19</f>
        <v>0</v>
      </c>
      <c r="E19" s="9">
        <f>'REP P-1'!E19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 P-1'!A20</f>
        <v>0</v>
      </c>
      <c r="B20" s="9"/>
      <c r="C20" s="9">
        <f>'REP P-1'!C20</f>
        <v>0</v>
      </c>
      <c r="D20" s="9">
        <f>'REP P-1'!D20</f>
        <v>0</v>
      </c>
      <c r="E20" s="9">
        <f>'REP P-1'!E20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 P-1'!A21</f>
        <v>0</v>
      </c>
      <c r="B21" s="9"/>
      <c r="C21" s="9">
        <f>'REP P-1'!C21</f>
        <v>0</v>
      </c>
      <c r="D21" s="9">
        <f>'REP P-1'!D21</f>
        <v>0</v>
      </c>
      <c r="E21" s="9">
        <f>'REP P-1'!E21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'REP P-1'!A22</f>
        <v>0</v>
      </c>
      <c r="B22" s="9"/>
      <c r="C22" s="9">
        <f>'REP P-1'!C22</f>
        <v>0</v>
      </c>
      <c r="D22" s="9">
        <f>'REP P-1'!D22</f>
        <v>0</v>
      </c>
      <c r="E22" s="9">
        <f>'REP P-1'!E22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 t="e">
        <f>'REP P-1'!#REF!</f>
        <v>#REF!</v>
      </c>
      <c r="B23" s="9"/>
      <c r="C23" s="9" t="e">
        <f>'REP P-1'!#REF!</f>
        <v>#REF!</v>
      </c>
      <c r="D23" s="9" t="e">
        <f>'REP P-1'!#REF!</f>
        <v>#REF!</v>
      </c>
      <c r="E23" s="9" t="e">
        <f>'REP P-1'!#REF!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 P-1'!#REF!</f>
        <v>#REF!</v>
      </c>
      <c r="B24" s="9"/>
      <c r="C24" s="9" t="e">
        <f>'REP P-1'!#REF!</f>
        <v>#REF!</v>
      </c>
      <c r="D24" s="9" t="e">
        <f>'REP P-1'!#REF!</f>
        <v>#REF!</v>
      </c>
      <c r="E24" s="9" t="e">
        <f>'REP P-1'!#REF!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 P-1'!#REF!</f>
        <v>#REF!</v>
      </c>
      <c r="B25" s="9"/>
      <c r="C25" s="9" t="e">
        <f>'REP P-1'!#REF!</f>
        <v>#REF!</v>
      </c>
      <c r="D25" s="9" t="e">
        <f>'REP P-1'!#REF!</f>
        <v>#REF!</v>
      </c>
      <c r="E25" s="9" t="e">
        <f>'REP P-1'!#REF!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>
        <f>'REP P-1'!A23</f>
        <v>0</v>
      </c>
      <c r="B26" s="9"/>
      <c r="C26" s="9">
        <f>'REP P-1'!C23</f>
        <v>0</v>
      </c>
      <c r="D26" s="9">
        <f>'REP P-1'!D23</f>
        <v>0</v>
      </c>
      <c r="E26" s="9">
        <f>'REP P-1'!E23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'REP P-1'!A24</f>
        <v>0</v>
      </c>
      <c r="B27" s="9"/>
      <c r="C27" s="9">
        <f>'REP P-1'!C24</f>
        <v>0</v>
      </c>
      <c r="D27" s="9">
        <f>'REP P-1'!D24</f>
        <v>0</v>
      </c>
      <c r="E27" s="9">
        <f>'REP P-1'!E24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64" t="s">
        <v>26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2" spans="1:14" x14ac:dyDescent="0.2">
      <c r="A32" s="12"/>
    </row>
    <row r="33" spans="1:10" x14ac:dyDescent="0.2">
      <c r="B33" s="65" t="s">
        <v>27</v>
      </c>
      <c r="C33" s="65"/>
      <c r="D33" s="65"/>
      <c r="G33" s="58" t="s">
        <v>28</v>
      </c>
      <c r="H33" s="58"/>
      <c r="I33" s="58"/>
      <c r="J33" s="58"/>
    </row>
    <row r="34" spans="1:10" ht="62.25" customHeight="1" x14ac:dyDescent="0.2">
      <c r="B34" s="46"/>
      <c r="C34" s="46"/>
      <c r="D34" s="46"/>
      <c r="G34" s="47"/>
      <c r="H34" s="47"/>
      <c r="I34" s="47"/>
      <c r="J34" s="47"/>
    </row>
    <row r="35" spans="1:10" hidden="1" x14ac:dyDescent="0.2">
      <c r="A35" s="62" t="e">
        <v>#REF!</v>
      </c>
      <c r="B35" s="62"/>
      <c r="C35" s="6"/>
      <c r="E35" s="62"/>
      <c r="F35" s="62"/>
      <c r="G35" s="62"/>
      <c r="H35" s="62"/>
    </row>
    <row r="36" spans="1:10" hidden="1" x14ac:dyDescent="0.2"/>
    <row r="37" spans="1:10" ht="45" customHeight="1" x14ac:dyDescent="0.2">
      <c r="B37" s="63" t="str">
        <f>B10</f>
        <v>ING. COSME HERNANDEZ LINARES</v>
      </c>
      <c r="C37" s="63"/>
      <c r="D37" s="63"/>
      <c r="E37" s="13"/>
      <c r="F37" s="13"/>
      <c r="G37" s="63"/>
      <c r="H37" s="63"/>
      <c r="I37" s="63"/>
      <c r="J37" s="6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58" t="s">
        <v>29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58" t="s">
        <v>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4" x14ac:dyDescent="0.2">
      <c r="A6" s="59" t="s">
        <v>2</v>
      </c>
      <c r="B6" s="59"/>
      <c r="C6" s="59"/>
      <c r="D6" s="59"/>
      <c r="E6" s="60" t="s">
        <v>32</v>
      </c>
      <c r="F6" s="60"/>
      <c r="G6" s="60"/>
      <c r="H6" s="6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7">
        <v>4</v>
      </c>
      <c r="C8" s="47"/>
      <c r="D8" s="14" t="s">
        <v>5</v>
      </c>
      <c r="E8" s="20">
        <f>'REP P-1'!E8</f>
        <v>5</v>
      </c>
      <c r="F8"/>
      <c r="G8" s="4" t="s">
        <v>6</v>
      </c>
      <c r="H8" s="20">
        <f>'REP P-1'!H8</f>
        <v>4</v>
      </c>
      <c r="I8" s="55" t="s">
        <v>7</v>
      </c>
      <c r="J8" s="55"/>
      <c r="K8" s="55"/>
      <c r="L8" s="47" t="str">
        <f>'REP P-1'!L8</f>
        <v>AGO-DIC/ 2024</v>
      </c>
      <c r="M8" s="47"/>
      <c r="N8" s="47"/>
    </row>
    <row r="10" spans="1:14" x14ac:dyDescent="0.2">
      <c r="A10" s="4" t="s">
        <v>8</v>
      </c>
      <c r="B10" s="47" t="str">
        <f>'REP P-1'!B10</f>
        <v>ING. COSME HERNANDEZ LINARES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6" t="s">
        <v>9</v>
      </c>
      <c r="B12" s="53" t="s">
        <v>10</v>
      </c>
      <c r="C12" s="53" t="s">
        <v>11</v>
      </c>
      <c r="D12" s="42" t="s">
        <v>12</v>
      </c>
      <c r="E12" s="42" t="s">
        <v>13</v>
      </c>
      <c r="F12" s="42" t="s">
        <v>14</v>
      </c>
      <c r="G12" s="42"/>
      <c r="H12" s="42" t="s">
        <v>15</v>
      </c>
      <c r="I12" s="42" t="s">
        <v>16</v>
      </c>
      <c r="J12" s="42" t="s">
        <v>17</v>
      </c>
      <c r="K12" s="42" t="s">
        <v>18</v>
      </c>
      <c r="L12" s="42" t="s">
        <v>19</v>
      </c>
      <c r="M12" s="42" t="s">
        <v>20</v>
      </c>
      <c r="N12" s="48" t="s">
        <v>21</v>
      </c>
    </row>
    <row r="13" spans="1:14" x14ac:dyDescent="0.2">
      <c r="A13" s="57"/>
      <c r="B13" s="54"/>
      <c r="C13" s="54"/>
      <c r="D13" s="43"/>
      <c r="E13" s="43"/>
      <c r="F13" s="7" t="s">
        <v>22</v>
      </c>
      <c r="G13" s="7" t="s">
        <v>23</v>
      </c>
      <c r="H13" s="43"/>
      <c r="I13" s="43"/>
      <c r="J13" s="43"/>
      <c r="K13" s="43"/>
      <c r="L13" s="43"/>
      <c r="M13" s="43"/>
      <c r="N13" s="49"/>
    </row>
    <row r="14" spans="1:14" s="11" customFormat="1" x14ac:dyDescent="0.2">
      <c r="A14" s="9" t="str">
        <f>'REP P-1'!A14</f>
        <v>DINAMICA</v>
      </c>
      <c r="B14" s="9"/>
      <c r="C14" s="9" t="str">
        <f>'REP P-1'!C14</f>
        <v>302B</v>
      </c>
      <c r="D14" s="9" t="str">
        <f>'REP P-1'!D14</f>
        <v>IEME</v>
      </c>
      <c r="E14" s="9">
        <f>'REP P-1'!E14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 P-1'!A15</f>
        <v>REFRIGERACION Y AIRE ACONDICIONADO</v>
      </c>
      <c r="B15" s="9"/>
      <c r="C15" s="9" t="str">
        <f>'REP P-1'!C15</f>
        <v>502A</v>
      </c>
      <c r="D15" s="9" t="str">
        <f>'REP P-1'!D15</f>
        <v>IEME</v>
      </c>
      <c r="E15" s="9">
        <f>'REP P-1'!E15</f>
        <v>32</v>
      </c>
      <c r="F15" s="9"/>
      <c r="G15" s="9"/>
      <c r="H15" s="10">
        <f t="shared" si="0"/>
        <v>0</v>
      </c>
      <c r="I15" s="9">
        <f t="shared" si="1"/>
        <v>32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 P-1'!A16</f>
        <v>REFRIGERACION Y AIRE ACONDICIONADO</v>
      </c>
      <c r="B16" s="9"/>
      <c r="C16" s="9" t="str">
        <f>'REP P-1'!C16</f>
        <v>502B</v>
      </c>
      <c r="D16" s="9" t="str">
        <f>'REP P-1'!D16</f>
        <v>IEME</v>
      </c>
      <c r="E16" s="9">
        <f>'REP P-1'!E16</f>
        <v>13</v>
      </c>
      <c r="F16" s="9"/>
      <c r="G16" s="9"/>
      <c r="H16" s="10">
        <f t="shared" si="0"/>
        <v>0</v>
      </c>
      <c r="I16" s="9">
        <f t="shared" si="1"/>
        <v>13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 P-1'!A17</f>
        <v>FORMULACION Y EVALUACION DE PROYECTOS</v>
      </c>
      <c r="B17" s="9"/>
      <c r="C17" s="9" t="str">
        <f>'REP P-1'!C17</f>
        <v>702A</v>
      </c>
      <c r="D17" s="9" t="str">
        <f>'REP P-1'!D17</f>
        <v>IEME</v>
      </c>
      <c r="E17" s="9">
        <f>'REP P-1'!E17</f>
        <v>23</v>
      </c>
      <c r="F17" s="9"/>
      <c r="G17" s="9"/>
      <c r="H17" s="10">
        <f t="shared" si="0"/>
        <v>0</v>
      </c>
      <c r="I17" s="9">
        <f t="shared" si="1"/>
        <v>23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'REP P-1'!A18</f>
        <v>MICROCONTROLADORES</v>
      </c>
      <c r="B18" s="9"/>
      <c r="C18" s="9" t="str">
        <f>'REP P-1'!C18</f>
        <v>702B</v>
      </c>
      <c r="D18" s="9" t="str">
        <f>'REP P-1'!D18</f>
        <v>IEME</v>
      </c>
      <c r="E18" s="9">
        <f>'REP P-1'!E18</f>
        <v>15</v>
      </c>
      <c r="F18" s="9"/>
      <c r="G18" s="9"/>
      <c r="H18" s="10">
        <f t="shared" si="0"/>
        <v>0</v>
      </c>
      <c r="I18" s="9">
        <f t="shared" si="1"/>
        <v>15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'REP P-1'!A19</f>
        <v>0</v>
      </c>
      <c r="B19" s="9"/>
      <c r="C19" s="9">
        <f>'REP P-1'!C19</f>
        <v>0</v>
      </c>
      <c r="D19" s="9">
        <f>'REP P-1'!D19</f>
        <v>0</v>
      </c>
      <c r="E19" s="9">
        <f>'REP P-1'!E19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 P-1'!A20</f>
        <v>0</v>
      </c>
      <c r="B20" s="9"/>
      <c r="C20" s="9">
        <f>'REP P-1'!C20</f>
        <v>0</v>
      </c>
      <c r="D20" s="9">
        <f>'REP P-1'!D20</f>
        <v>0</v>
      </c>
      <c r="E20" s="9">
        <f>'REP P-1'!E20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 P-1'!A21</f>
        <v>0</v>
      </c>
      <c r="B21" s="9"/>
      <c r="C21" s="9">
        <f>'REP P-1'!C21</f>
        <v>0</v>
      </c>
      <c r="D21" s="9">
        <f>'REP P-1'!D21</f>
        <v>0</v>
      </c>
      <c r="E21" s="9">
        <f>'REP P-1'!E21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'REP P-1'!A22</f>
        <v>0</v>
      </c>
      <c r="B22" s="9"/>
      <c r="C22" s="9">
        <f>'REP P-1'!C22</f>
        <v>0</v>
      </c>
      <c r="D22" s="9">
        <f>'REP P-1'!D22</f>
        <v>0</v>
      </c>
      <c r="E22" s="9">
        <f>'REP P-1'!E22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 t="e">
        <f>'REP P-1'!#REF!</f>
        <v>#REF!</v>
      </c>
      <c r="B23" s="9"/>
      <c r="C23" s="9" t="e">
        <f>'REP P-1'!#REF!</f>
        <v>#REF!</v>
      </c>
      <c r="D23" s="9" t="e">
        <f>'REP P-1'!#REF!</f>
        <v>#REF!</v>
      </c>
      <c r="E23" s="9" t="e">
        <f>'REP P-1'!#REF!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 P-1'!#REF!</f>
        <v>#REF!</v>
      </c>
      <c r="B24" s="9"/>
      <c r="C24" s="9" t="e">
        <f>'REP P-1'!#REF!</f>
        <v>#REF!</v>
      </c>
      <c r="D24" s="9" t="e">
        <f>'REP P-1'!#REF!</f>
        <v>#REF!</v>
      </c>
      <c r="E24" s="9" t="e">
        <f>'REP P-1'!#REF!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 P-1'!#REF!</f>
        <v>#REF!</v>
      </c>
      <c r="B25" s="9"/>
      <c r="C25" s="9" t="e">
        <f>'REP P-1'!#REF!</f>
        <v>#REF!</v>
      </c>
      <c r="D25" s="9" t="e">
        <f>'REP P-1'!#REF!</f>
        <v>#REF!</v>
      </c>
      <c r="E25" s="9" t="e">
        <f>'REP P-1'!#REF!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>
        <f>'REP P-1'!A23</f>
        <v>0</v>
      </c>
      <c r="B26" s="9"/>
      <c r="C26" s="9">
        <f>'REP P-1'!C23</f>
        <v>0</v>
      </c>
      <c r="D26" s="9">
        <f>'REP P-1'!D23</f>
        <v>0</v>
      </c>
      <c r="E26" s="9">
        <f>'REP P-1'!E23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'REP P-1'!A24</f>
        <v>0</v>
      </c>
      <c r="B27" s="9"/>
      <c r="C27" s="9">
        <f>'REP P-1'!C24</f>
        <v>0</v>
      </c>
      <c r="D27" s="9">
        <f>'REP P-1'!D24</f>
        <v>0</v>
      </c>
      <c r="E27" s="9">
        <f>'REP P-1'!E24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64" t="s">
        <v>26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2" spans="1:14" x14ac:dyDescent="0.2">
      <c r="A32" s="12"/>
    </row>
    <row r="33" spans="1:10" x14ac:dyDescent="0.2">
      <c r="B33" s="65" t="s">
        <v>27</v>
      </c>
      <c r="C33" s="65"/>
      <c r="D33" s="65"/>
      <c r="G33" s="58" t="s">
        <v>28</v>
      </c>
      <c r="H33" s="58"/>
      <c r="I33" s="58"/>
      <c r="J33" s="58"/>
    </row>
    <row r="34" spans="1:10" ht="62.25" customHeight="1" x14ac:dyDescent="0.2">
      <c r="B34" s="46"/>
      <c r="C34" s="46"/>
      <c r="D34" s="46"/>
      <c r="G34" s="47"/>
      <c r="H34" s="47"/>
      <c r="I34" s="47"/>
      <c r="J34" s="47"/>
    </row>
    <row r="35" spans="1:10" hidden="1" x14ac:dyDescent="0.2">
      <c r="A35" s="62" t="e">
        <v>#REF!</v>
      </c>
      <c r="B35" s="62"/>
      <c r="C35" s="6"/>
      <c r="E35" s="62"/>
      <c r="F35" s="62"/>
      <c r="G35" s="62"/>
      <c r="H35" s="62"/>
    </row>
    <row r="36" spans="1:10" hidden="1" x14ac:dyDescent="0.2"/>
    <row r="37" spans="1:10" ht="45" customHeight="1" x14ac:dyDescent="0.2">
      <c r="B37" s="63" t="str">
        <f>B10</f>
        <v>ING. COSME HERNANDEZ LINARES</v>
      </c>
      <c r="C37" s="63"/>
      <c r="D37" s="63"/>
      <c r="E37" s="13"/>
      <c r="F37" s="13"/>
      <c r="G37" s="63"/>
      <c r="H37" s="63"/>
      <c r="I37" s="63"/>
      <c r="J37" s="6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 P-1</vt:lpstr>
      <vt:lpstr>2</vt:lpstr>
      <vt:lpstr>3</vt:lpstr>
      <vt:lpstr>4</vt:lpstr>
      <vt:lpstr>'2'!Área_de_impresión</vt:lpstr>
      <vt:lpstr>'3'!Área_de_impresión</vt:lpstr>
      <vt:lpstr>'4'!Área_de_impresión</vt:lpstr>
      <vt:lpstr>'REP P-1'!Área_de_impresión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Ing. Cosme</cp:lastModifiedBy>
  <cp:revision/>
  <dcterms:created xsi:type="dcterms:W3CDTF">2021-11-22T14:45:25Z</dcterms:created>
  <dcterms:modified xsi:type="dcterms:W3CDTF">2024-10-08T14:43:19Z</dcterms:modified>
  <cp:category/>
  <cp:contentStatus/>
</cp:coreProperties>
</file>