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\Ago-Dic2024\Reporte SGI\R4SGI\"/>
    </mc:Choice>
  </mc:AlternateContent>
  <xr:revisionPtr revIDLastSave="0" documentId="13_ncr:1_{ABB44D54-C209-42C9-B77E-0FDBDD83ACF5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MATEMATICAS DISCRETAS" sheetId="1" r:id="rId1"/>
    <sheet name="TALLER DE ETICA" sheetId="3" r:id="rId2"/>
    <sheet name="SISTEMAS OPERATIVOS1 A" sheetId="4" r:id="rId3"/>
    <sheet name="SISTEMAS OPERATIVOS 1 B" sheetId="5" r:id="rId4"/>
    <sheet name="ARQUITECTURA DE COMPUTADORA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4" l="1"/>
  <c r="W8" i="5"/>
  <c r="X9" i="1"/>
  <c r="Y10" i="3"/>
  <c r="Y9" i="6"/>
  <c r="X10" i="3" l="1"/>
  <c r="W10" i="3"/>
  <c r="B11" i="3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9" i="6"/>
  <c r="Q31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9" i="3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P56" i="6" l="1"/>
  <c r="O56" i="6"/>
  <c r="N56" i="6"/>
  <c r="N58" i="6" s="1"/>
  <c r="M56" i="6"/>
  <c r="L56" i="6"/>
  <c r="K56" i="6"/>
  <c r="J56" i="6"/>
  <c r="P55" i="6"/>
  <c r="P58" i="6" s="1"/>
  <c r="O55" i="6"/>
  <c r="O58" i="6" s="1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O54" i="5"/>
  <c r="N54" i="5"/>
  <c r="N57" i="5" s="1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7" i="4"/>
  <c r="O57" i="4"/>
  <c r="N57" i="4"/>
  <c r="M57" i="4"/>
  <c r="L57" i="4"/>
  <c r="K57" i="4"/>
  <c r="J57" i="4"/>
  <c r="P56" i="4"/>
  <c r="O56" i="4"/>
  <c r="N56" i="4"/>
  <c r="M56" i="4"/>
  <c r="L56" i="4"/>
  <c r="L59" i="4" s="1"/>
  <c r="K56" i="4"/>
  <c r="J56" i="4"/>
  <c r="P55" i="4"/>
  <c r="O55" i="4"/>
  <c r="N55" i="4"/>
  <c r="M55" i="4"/>
  <c r="L55" i="4"/>
  <c r="K55" i="4"/>
  <c r="J55" i="4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J55" i="3"/>
  <c r="P54" i="3"/>
  <c r="O54" i="3"/>
  <c r="N54" i="3"/>
  <c r="N57" i="3" s="1"/>
  <c r="M54" i="3"/>
  <c r="L54" i="3"/>
  <c r="K54" i="3"/>
  <c r="J54" i="3"/>
  <c r="B10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6" i="1"/>
  <c r="L56" i="1"/>
  <c r="M56" i="1"/>
  <c r="N56" i="1"/>
  <c r="O56" i="1"/>
  <c r="P56" i="1"/>
  <c r="J56" i="1"/>
  <c r="Q53" i="1"/>
  <c r="K55" i="1"/>
  <c r="K58" i="1" s="1"/>
  <c r="L55" i="1"/>
  <c r="L58" i="1" s="1"/>
  <c r="M55" i="1"/>
  <c r="M58" i="1" s="1"/>
  <c r="N55" i="1"/>
  <c r="O55" i="1"/>
  <c r="O58" i="1" s="1"/>
  <c r="P55" i="1"/>
  <c r="P58" i="1" s="1"/>
  <c r="K54" i="1"/>
  <c r="L54" i="1"/>
  <c r="M54" i="1"/>
  <c r="N54" i="1"/>
  <c r="O54" i="1"/>
  <c r="P54" i="1"/>
  <c r="J55" i="1"/>
  <c r="J54" i="1"/>
  <c r="Q49" i="1"/>
  <c r="Q50" i="1"/>
  <c r="Q51" i="1"/>
  <c r="Q52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7" i="1" l="1"/>
  <c r="N58" i="1"/>
  <c r="N57" i="1"/>
  <c r="K57" i="1"/>
  <c r="K58" i="3"/>
  <c r="K58" i="5"/>
  <c r="N57" i="6"/>
  <c r="M57" i="6"/>
  <c r="K57" i="6"/>
  <c r="M58" i="6"/>
  <c r="K58" i="4"/>
  <c r="O58" i="4"/>
  <c r="M58" i="4"/>
  <c r="N59" i="4"/>
  <c r="K59" i="4"/>
  <c r="O59" i="4"/>
  <c r="L57" i="3"/>
  <c r="M57" i="1"/>
  <c r="L57" i="1"/>
  <c r="P57" i="1"/>
  <c r="J58" i="1"/>
  <c r="P57" i="5"/>
  <c r="P58" i="5"/>
  <c r="N58" i="5"/>
  <c r="M57" i="5"/>
  <c r="M58" i="5"/>
  <c r="L57" i="5"/>
  <c r="L58" i="5"/>
  <c r="L57" i="6"/>
  <c r="K58" i="6"/>
  <c r="P58" i="4"/>
  <c r="P59" i="4"/>
  <c r="N58" i="4"/>
  <c r="M59" i="4"/>
  <c r="L58" i="4"/>
  <c r="K57" i="5"/>
  <c r="O57" i="5"/>
  <c r="O58" i="3"/>
  <c r="L58" i="3"/>
  <c r="P58" i="3"/>
  <c r="M57" i="3"/>
  <c r="P57" i="3"/>
  <c r="M58" i="3"/>
  <c r="K57" i="3"/>
  <c r="O57" i="3"/>
  <c r="Q55" i="1"/>
  <c r="Q56" i="4"/>
  <c r="J58" i="4"/>
  <c r="J59" i="4"/>
  <c r="Q56" i="5"/>
  <c r="J57" i="5"/>
  <c r="Q54" i="5"/>
  <c r="J58" i="5"/>
  <c r="Q55" i="5"/>
  <c r="Q58" i="5" s="1"/>
  <c r="J57" i="3"/>
  <c r="Q54" i="3"/>
  <c r="Q54" i="6"/>
  <c r="J57" i="6"/>
  <c r="J58" i="6"/>
  <c r="Q55" i="6"/>
  <c r="Q56" i="6"/>
  <c r="Q55" i="4"/>
  <c r="Q57" i="4"/>
  <c r="J57" i="1"/>
  <c r="Q56" i="1"/>
  <c r="Q54" i="1"/>
  <c r="J58" i="3"/>
  <c r="Q55" i="3"/>
  <c r="Q56" i="3"/>
  <c r="Q58" i="1" l="1"/>
  <c r="Q57" i="5"/>
  <c r="Q59" i="4"/>
  <c r="Q57" i="3"/>
  <c r="Q57" i="6"/>
  <c r="Q58" i="6"/>
  <c r="Q58" i="4"/>
  <c r="Q57" i="1"/>
  <c r="Q58" i="3"/>
</calcChain>
</file>

<file path=xl/sharedStrings.xml><?xml version="1.0" encoding="utf-8"?>
<sst xmlns="http://schemas.openxmlformats.org/spreadsheetml/2006/main" count="357" uniqueCount="230">
  <si>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</si>
  <si>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</si>
  <si>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</si>
  <si>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</si>
  <si>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</si>
  <si>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</si>
  <si>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</si>
  <si>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</si>
  <si>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</si>
  <si>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</si>
  <si>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</si>
  <si>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</si>
  <si>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</si>
  <si>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</si>
  <si>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</si>
  <si>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</si>
  <si>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</si>
  <si>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</si>
  <si>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</si>
  <si>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</si>
  <si>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</si>
  <si>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</si>
  <si>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</si>
  <si>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</si>
  <si>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LILY ALEJANDRA MEDRANO MENDOZA</t>
  </si>
  <si>
    <t>FEBRERO 2024-JUNIO2024</t>
  </si>
  <si>
    <t>MATEMATICAS DISCRETAS</t>
  </si>
  <si>
    <t>104B</t>
  </si>
  <si>
    <t>AGOSTO2024-DICIEMBRE2024</t>
  </si>
  <si>
    <t>TALLER DE ETICA</t>
  </si>
  <si>
    <t>ARQUITECTURA DE COMPUTADORAS</t>
  </si>
  <si>
    <t>504A</t>
  </si>
  <si>
    <t>AGOSTO 2024-DICIEMBRE 2024</t>
  </si>
  <si>
    <t>SISTEMAS OPERATIVOS 1</t>
  </si>
  <si>
    <t>304A</t>
  </si>
  <si>
    <t>AGOSTO 2024-DICIEMBRE2024</t>
  </si>
  <si>
    <t>304B</t>
  </si>
  <si>
    <t>241U0567</t>
  </si>
  <si>
    <t xml:space="preserve"> ALVARADO ORTIZ CARLOS DAVID</t>
  </si>
  <si>
    <t>BAXIN CAGAL ITZIHUARY CAROLINA</t>
  </si>
  <si>
    <t xml:space="preserve">  241U0143</t>
  </si>
  <si>
    <t xml:space="preserve"> CABRERA XOLO VICTOR EFRAIN</t>
  </si>
  <si>
    <t xml:space="preserve">  241U0147</t>
  </si>
  <si>
    <t xml:space="preserve"> CASTILLO GONZÁLEZ ABRIL GUADALUPE</t>
  </si>
  <si>
    <t>221U0185</t>
  </si>
  <si>
    <t xml:space="preserve"> AGUILERA ATAXCA JUAN JOSÉ</t>
  </si>
  <si>
    <t xml:space="preserve">  221U0187</t>
  </si>
  <si>
    <t xml:space="preserve"> APARICIO SEBA URIA</t>
  </si>
  <si>
    <t xml:space="preserve"> 231U0138</t>
  </si>
  <si>
    <t xml:space="preserve"> CAGAL CRUZ SERGIO</t>
  </si>
  <si>
    <t>221U0184</t>
  </si>
  <si>
    <t>ACOSTA RODRÍGUEZ ARANZA STEPHANY</t>
  </si>
  <si>
    <t xml:space="preserve"> 231U0459</t>
  </si>
  <si>
    <t xml:space="preserve"> CAGAL FISCAL ALEJANDRO</t>
  </si>
  <si>
    <t xml:space="preserve"> 231U0139</t>
  </si>
  <si>
    <t xml:space="preserve"> CAGAL HERNANDEZ NOE DE JESUS</t>
  </si>
  <si>
    <t xml:space="preserve"> 221U0196</t>
  </si>
  <si>
    <t xml:space="preserve"> CAMACHO VENTURA ALAN RODRIGO</t>
  </si>
  <si>
    <t xml:space="preserve"> 231U0143</t>
  </si>
  <si>
    <t xml:space="preserve"> CHACHA AMBROS ESLI GABRIELA</t>
  </si>
  <si>
    <t xml:space="preserve"> 231U0153</t>
  </si>
  <si>
    <t xml:space="preserve"> FERNANDEZ AZAMAR ALAN JONUHE</t>
  </si>
  <si>
    <t xml:space="preserve"> 231U0154</t>
  </si>
  <si>
    <t xml:space="preserve"> FIGUEROA GARCIA TRISTAN KALED</t>
  </si>
  <si>
    <t xml:space="preserve"> 231U0155</t>
  </si>
  <si>
    <t xml:space="preserve"> GARCIA CASADOS JEREMY</t>
  </si>
  <si>
    <t xml:space="preserve"> 231U0159</t>
  </si>
  <si>
    <t xml:space="preserve"> IXBA CASAS JOSUE URIEL</t>
  </si>
  <si>
    <t xml:space="preserve"> 231U0673</t>
  </si>
  <si>
    <t xml:space="preserve"> MELCHI CHAGALA SHARI LEILANI </t>
  </si>
  <si>
    <t xml:space="preserve"> 231U0173</t>
  </si>
  <si>
    <t xml:space="preserve"> OJEDA ANTELY MARCO ANTONIO</t>
  </si>
  <si>
    <t>231U0632</t>
  </si>
  <si>
    <t xml:space="preserve">  PUCHETA FLORES GIOVANNA MONSERRAT</t>
  </si>
  <si>
    <t xml:space="preserve"> 231U0350</t>
  </si>
  <si>
    <t xml:space="preserve"> QUINO TEJADA ABIL JOHENDI </t>
  </si>
  <si>
    <t xml:space="preserve"> 231U0180</t>
  </si>
  <si>
    <t xml:space="preserve"> SANDOVAL CORTES CELIA YAZMIN</t>
  </si>
  <si>
    <t>231U0628</t>
  </si>
  <si>
    <t xml:space="preserve">  TEOBA MARTINEZ YAHAIRA DEL SOL </t>
  </si>
  <si>
    <t xml:space="preserve"> 231U0176</t>
  </si>
  <si>
    <t xml:space="preserve"> TEOBAL CRUZ JOSE MANUEL </t>
  </si>
  <si>
    <t xml:space="preserve"> 221U0266</t>
  </si>
  <si>
    <t>VALLE MARTINEZ KEVIN EDUARDO</t>
  </si>
  <si>
    <t xml:space="preserve"> VELAZCO PALMA PABLO ALEJANDRO</t>
  </si>
  <si>
    <t xml:space="preserve"> 231U0178</t>
  </si>
  <si>
    <t>241U0143</t>
  </si>
  <si>
    <t xml:space="preserve">  BAXIN CAGAL ITZIHUARY CAROLINA</t>
  </si>
  <si>
    <t xml:space="preserve">  241U0144</t>
  </si>
  <si>
    <t xml:space="preserve"> 241U0147</t>
  </si>
  <si>
    <t xml:space="preserve"> 241U0149</t>
  </si>
  <si>
    <t xml:space="preserve"> COBAXIN IXTEPAN GABRIEL DE JESUS</t>
  </si>
  <si>
    <t xml:space="preserve"> 241U0151</t>
  </si>
  <si>
    <t xml:space="preserve"> CORTES ZARATE JHOSUA ALEXANDER</t>
  </si>
  <si>
    <t>241U0153</t>
  </si>
  <si>
    <t xml:space="preserve"> DE LA CRUZ LOPEZ ALMA GISELLE </t>
  </si>
  <si>
    <t xml:space="preserve"> 241U0154</t>
  </si>
  <si>
    <t>DOMINGUEZ PUCHETA MANUEL DE JESUS</t>
  </si>
  <si>
    <t xml:space="preserve"> 241U0155</t>
  </si>
  <si>
    <t xml:space="preserve"> FLORES DELGADO ARTURO</t>
  </si>
  <si>
    <t xml:space="preserve"> 241U0158</t>
  </si>
  <si>
    <t xml:space="preserve"> HERNANDEZ PEREZ DANIEL TONATIUH </t>
  </si>
  <si>
    <t xml:space="preserve"> 241U0461</t>
  </si>
  <si>
    <t>MANTILLA PUCHETA LEONARDO</t>
  </si>
  <si>
    <t xml:space="preserve"> 241U0566</t>
  </si>
  <si>
    <t>MARQUEZ PEREZ ALEJANDRO</t>
  </si>
  <si>
    <t xml:space="preserve"> 241U0162</t>
  </si>
  <si>
    <t xml:space="preserve"> MARTINEZ CAGAL CESAR EDUARDO</t>
  </si>
  <si>
    <t xml:space="preserve"> 241U0631</t>
  </si>
  <si>
    <t xml:space="preserve"> MARTINEZ MARTINEZ PETRA AMELIA</t>
  </si>
  <si>
    <t xml:space="preserve"> 241U0164</t>
  </si>
  <si>
    <t xml:space="preserve"> MIXTEGA BUSTAMANTE HUGO FERNANDO</t>
  </si>
  <si>
    <t xml:space="preserve"> 241U0565</t>
  </si>
  <si>
    <t xml:space="preserve"> PALACIOS CUEVAS JESUS ALDAHIR</t>
  </si>
  <si>
    <t xml:space="preserve"> 241U0170</t>
  </si>
  <si>
    <t xml:space="preserve"> POLITO VILLEGAS EMMANUEL</t>
  </si>
  <si>
    <t>231U0350</t>
  </si>
  <si>
    <t>QUINO TEJADA ABIL JOHENDI</t>
  </si>
  <si>
    <t>241U0172</t>
  </si>
  <si>
    <t xml:space="preserve">   RUIZ LOPEZ NICOLAS</t>
  </si>
  <si>
    <t xml:space="preserve"> XOLO FLORES MIGUEL ANGEL</t>
  </si>
  <si>
    <t xml:space="preserve"> 241U0177</t>
  </si>
  <si>
    <t>ALVARADO ORTIZ CARLOS DAVID</t>
  </si>
  <si>
    <t>241U0566</t>
  </si>
  <si>
    <t>MARINI ALVAREZ CYNTHIA AIDEE</t>
  </si>
  <si>
    <t>241U0161</t>
  </si>
  <si>
    <t xml:space="preserve">  241U0151</t>
  </si>
  <si>
    <t xml:space="preserve"> 241U0153</t>
  </si>
  <si>
    <t xml:space="preserve"> DE LA CRUZ LOPEZ ALMA GISELLE</t>
  </si>
  <si>
    <t xml:space="preserve"> DOMINGUEZ PUCHETA MANUEL DE JESUS</t>
  </si>
  <si>
    <t>241U0461</t>
  </si>
  <si>
    <t xml:space="preserve">  241U0161</t>
  </si>
  <si>
    <t xml:space="preserve"> MARQUEZ PEREZ ALEJANDRO</t>
  </si>
  <si>
    <t xml:space="preserve"> 241U0172</t>
  </si>
  <si>
    <t xml:space="preserve"> RUIZ LOPEZ NICOLAS</t>
  </si>
  <si>
    <t>241U0177</t>
  </si>
  <si>
    <t xml:space="preserve"> 231U0137</t>
  </si>
  <si>
    <t xml:space="preserve"> BETAZA PEREZ EMILY JOANA</t>
  </si>
  <si>
    <t xml:space="preserve"> 231U0140</t>
  </si>
  <si>
    <t xml:space="preserve"> CANCINO MENENDEZ GUADALUPE</t>
  </si>
  <si>
    <t xml:space="preserve"> 231U0141</t>
  </si>
  <si>
    <t xml:space="preserve"> CATEMAXCA ORTIZ YARELI</t>
  </si>
  <si>
    <t>231U0146</t>
  </si>
  <si>
    <t xml:space="preserve">  CONTRERAS ARAIZA ZAIDA GUADALUPE</t>
  </si>
  <si>
    <t xml:space="preserve">  231U0147</t>
  </si>
  <si>
    <t xml:space="preserve"> CRUZ AMBROSIO BRIAN JOSUE</t>
  </si>
  <si>
    <t xml:space="preserve"> 231U0148</t>
  </si>
  <si>
    <t xml:space="preserve"> CRUZ CASTILLO JOSUE</t>
  </si>
  <si>
    <t>231U0149</t>
  </si>
  <si>
    <t xml:space="preserve"> CRUZ GUTIERREZ FRANCISCO JAVIER</t>
  </si>
  <si>
    <t>231U0151</t>
  </si>
  <si>
    <t xml:space="preserve">  ESCALERA GARCIA ORLANDO ALEXIS</t>
  </si>
  <si>
    <t xml:space="preserve"> 231U0469</t>
  </si>
  <si>
    <t xml:space="preserve"> FONSECA ALVIZAR JAIRO ALAIN</t>
  </si>
  <si>
    <t>231U0156</t>
  </si>
  <si>
    <t>GARCIA TOME EVELYN JANNET</t>
  </si>
  <si>
    <t xml:space="preserve">  211U0641</t>
  </si>
  <si>
    <t>GUEVARA VELASQUEZ LEONARDO ALEXIS</t>
  </si>
  <si>
    <t xml:space="preserve"> 231U0157</t>
  </si>
  <si>
    <t>HERNANDEZ GARRIDO DIEGO</t>
  </si>
  <si>
    <t xml:space="preserve"> 231U0158</t>
  </si>
  <si>
    <t xml:space="preserve"> HERNANDEZ GORGONIO ITZEL ARIDAY</t>
  </si>
  <si>
    <t xml:space="preserve"> 231U0160</t>
  </si>
  <si>
    <t>JUAN PALACIOS SARA</t>
  </si>
  <si>
    <t xml:space="preserve"> 231U0161</t>
  </si>
  <si>
    <t>LOPEZ BARRAZA ERICK ALEJANDRO</t>
  </si>
  <si>
    <t xml:space="preserve">  231U0162</t>
  </si>
  <si>
    <t xml:space="preserve"> LOPEZ MEDINA ROXANA </t>
  </si>
  <si>
    <t>231U0163</t>
  </si>
  <si>
    <t xml:space="preserve">  MARTINEZ AGUILAR HERTZHEL RAMSES</t>
  </si>
  <si>
    <t>231U0166</t>
  </si>
  <si>
    <t xml:space="preserve">  MARTINEZ PAXTIAN FERNANDO</t>
  </si>
  <si>
    <t xml:space="preserve"> 231U0168</t>
  </si>
  <si>
    <t xml:space="preserve"> MIROS CALIENTE JOSE DE JESUS</t>
  </si>
  <si>
    <t xml:space="preserve"> 231U0175</t>
  </si>
  <si>
    <t xml:space="preserve"> PALMA SIFUENTES DIEGO EDUARDO </t>
  </si>
  <si>
    <t xml:space="preserve"> 231U0484</t>
  </si>
  <si>
    <t xml:space="preserve"> RODRIGUEZ BLANCO MELINA</t>
  </si>
  <si>
    <t xml:space="preserve"> ROMERO MIMENDI AARON EMANUEL</t>
  </si>
  <si>
    <t xml:space="preserve"> 231U0626</t>
  </si>
  <si>
    <t>221U0192</t>
  </si>
  <si>
    <t>BAXIN MIXTEGA EDUARDO IVÁN</t>
  </si>
  <si>
    <t xml:space="preserve"> 221U0190</t>
  </si>
  <si>
    <t xml:space="preserve">BAXIN BAEZ YAJDIEL EMIR </t>
  </si>
  <si>
    <t xml:space="preserve"> 221U0198</t>
  </si>
  <si>
    <t>CHIGO VÁSQUEZ RICARDO</t>
  </si>
  <si>
    <t xml:space="preserve"> 221U0200</t>
  </si>
  <si>
    <t xml:space="preserve"> CONSTANTINO CARDENAS PABLO ANTONIO</t>
  </si>
  <si>
    <t xml:space="preserve"> 221U0261</t>
  </si>
  <si>
    <t xml:space="preserve"> DIAZ SARIO JOSUE RICARDO</t>
  </si>
  <si>
    <t>221U0205</t>
  </si>
  <si>
    <t>FERMÁN CAMPOS ANA VALERIA</t>
  </si>
  <si>
    <t>221U0211</t>
  </si>
  <si>
    <t xml:space="preserve">  GONZALEZ GUIDO JAVIER DAVID</t>
  </si>
  <si>
    <t xml:space="preserve"> 221U0212</t>
  </si>
  <si>
    <t xml:space="preserve"> GUATEMALA PEREZ JOSE MANUEL</t>
  </si>
  <si>
    <t xml:space="preserve"> 221U0213</t>
  </si>
  <si>
    <t xml:space="preserve"> HERNANDEZ CISNEROS TAIRY</t>
  </si>
  <si>
    <t xml:space="preserve"> 221U0214</t>
  </si>
  <si>
    <t xml:space="preserve"> HERNANDEZ CORTES JADE DAINARA</t>
  </si>
  <si>
    <t xml:space="preserve"> 221U0219</t>
  </si>
  <si>
    <t>MARQUEZ MOTO MARVIN OSBALDO</t>
  </si>
  <si>
    <t xml:space="preserve"> 221U0223</t>
  </si>
  <si>
    <t xml:space="preserve"> MAXO MALDONADO DANIEL</t>
  </si>
  <si>
    <t xml:space="preserve"> 211U0635</t>
  </si>
  <si>
    <t>MIL ORTIZ EMMANUEL ALEJANDRO</t>
  </si>
  <si>
    <t xml:space="preserve"> 221U0262</t>
  </si>
  <si>
    <t xml:space="preserve"> MUÑIZ HERNANDEZ GUILLERMO ALEJANDRO</t>
  </si>
  <si>
    <t xml:space="preserve"> 221U0233</t>
  </si>
  <si>
    <t>PEREZ MENDOZA JUAN CARLOS</t>
  </si>
  <si>
    <t>221U0234</t>
  </si>
  <si>
    <t>PEREZ PUCHETA ISMAEL</t>
  </si>
  <si>
    <t xml:space="preserve"> 221U0235</t>
  </si>
  <si>
    <t xml:space="preserve">  PEREZ PUCHETA ISRAEL</t>
  </si>
  <si>
    <t xml:space="preserve"> 221U0237</t>
  </si>
  <si>
    <t xml:space="preserve"> POLITO MIXTEGA RICARDO</t>
  </si>
  <si>
    <t xml:space="preserve"> 221U0239</t>
  </si>
  <si>
    <t xml:space="preserve"> POOT ALEGRIA MARCO ARTURO</t>
  </si>
  <si>
    <t xml:space="preserve"> 221U0240</t>
  </si>
  <si>
    <t xml:space="preserve"> PUCHETA CAPORAL JUAN JOSE</t>
  </si>
  <si>
    <t xml:space="preserve"> 221U0241</t>
  </si>
  <si>
    <t xml:space="preserve"> PUCHETA LOEZA ADAIR ESAU</t>
  </si>
  <si>
    <t xml:space="preserve"> 221U0247</t>
  </si>
  <si>
    <t xml:space="preserve">SEBA VELASCO JOANA </t>
  </si>
  <si>
    <t xml:space="preserve"> 221U0250</t>
  </si>
  <si>
    <t xml:space="preserve"> TOTO RAMOS ALEXIS DE JESUS</t>
  </si>
  <si>
    <t xml:space="preserve"> TOTO SALAZAR LUIS ENRIQUE</t>
  </si>
  <si>
    <t xml:space="preserve"> 221U0251</t>
  </si>
  <si>
    <r>
      <t xml:space="preserve"> </t>
    </r>
    <r>
      <rPr>
        <sz val="10"/>
        <color rgb="FFFF0000"/>
        <rFont val="Calibri"/>
        <family val="2"/>
        <scheme val="minor"/>
      </rPr>
      <t xml:space="preserve">  241U0144</t>
    </r>
  </si>
  <si>
    <t>84U3N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</si>
</sst>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 MT"/>
    </font>
    <font>
      <sz val="8"/>
      <color theme="1"/>
      <name val="Arial MT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49" fontId="0" fillId="0" borderId="2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62"/>
  <sheetViews>
    <sheetView topLeftCell="A26" zoomScale="85" zoomScaleNormal="85" workbookViewId="0">
      <selection activeCell="X10" sqref="X1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4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4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24" x14ac:dyDescent="0.25">
      <c r="C4" t="s">
        <v>0</v>
      </c>
      <c r="D4" s="46" t="s">
        <v>26</v>
      </c>
      <c r="E4" s="46"/>
      <c r="F4" s="46"/>
      <c r="G4" s="46"/>
      <c r="I4" t="s">
        <v>1</v>
      </c>
      <c r="J4" s="36" t="s">
        <v>27</v>
      </c>
      <c r="K4" s="36"/>
      <c r="M4" t="s">
        <v>2</v>
      </c>
      <c r="N4" s="37">
        <v>45639</v>
      </c>
      <c r="O4" s="37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6" t="s">
        <v>28</v>
      </c>
      <c r="E6" s="36"/>
      <c r="F6" s="36"/>
      <c r="G6" s="36"/>
      <c r="I6" s="31" t="s">
        <v>22</v>
      </c>
      <c r="J6" s="31"/>
      <c r="K6" s="40" t="s">
        <v>24</v>
      </c>
      <c r="L6" s="40"/>
      <c r="M6" s="40"/>
      <c r="N6" s="40"/>
      <c r="O6" s="40"/>
      <c r="P6" s="40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x14ac:dyDescent="0.25">
      <c r="B9" s="25">
        <v>1</v>
      </c>
      <c r="C9" s="20" t="s">
        <v>37</v>
      </c>
      <c r="D9" s="27" t="s">
        <v>122</v>
      </c>
      <c r="E9" s="28"/>
      <c r="F9" s="28"/>
      <c r="G9" s="28"/>
      <c r="H9" s="28"/>
      <c r="I9" s="2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0</v>
      </c>
      <c r="X9">
        <f>SUM(O9:O29)</f>
        <v>1089</v>
      </c>
    </row>
    <row r="10" spans="2:24" x14ac:dyDescent="0.25">
      <c r="B10" s="6">
        <f>B9+1</f>
        <v>2</v>
      </c>
      <c r="C10" s="18" t="s">
        <v>86</v>
      </c>
      <c r="D10" s="27" t="s">
        <v>87</v>
      </c>
      <c r="E10" s="28"/>
      <c r="F10" s="28"/>
      <c r="G10" s="28"/>
      <c r="H10" s="28"/>
      <c r="I10" s="29"/>
      <c r="J10" s="4">
        <v>76</v>
      </c>
      <c r="K10" s="4">
        <v>70</v>
      </c>
      <c r="L10" s="4">
        <v>0</v>
      </c>
      <c r="M10" s="4">
        <v>82</v>
      </c>
      <c r="N10" s="4">
        <v>77</v>
      </c>
      <c r="O10" s="4">
        <v>90</v>
      </c>
      <c r="P10" s="4">
        <v>0</v>
      </c>
      <c r="Q10" s="10">
        <f t="shared" ref="Q10:Q28" si="0">SUM(J10:O10)/6</f>
        <v>65.833333333333329</v>
      </c>
    </row>
    <row r="11" spans="2:24" x14ac:dyDescent="0.25">
      <c r="B11" s="25">
        <f t="shared" ref="B11:B53" si="1">B10+1</f>
        <v>3</v>
      </c>
      <c r="C11" s="18" t="s">
        <v>88</v>
      </c>
      <c r="D11" s="27" t="s">
        <v>41</v>
      </c>
      <c r="E11" s="28"/>
      <c r="F11" s="28"/>
      <c r="G11" s="28"/>
      <c r="H11" s="28"/>
      <c r="I11" s="2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24" x14ac:dyDescent="0.25">
      <c r="B12" s="6">
        <f t="shared" si="1"/>
        <v>4</v>
      </c>
      <c r="C12" s="18" t="s">
        <v>89</v>
      </c>
      <c r="D12" s="27" t="s">
        <v>43</v>
      </c>
      <c r="E12" s="28"/>
      <c r="F12" s="28"/>
      <c r="G12" s="28"/>
      <c r="H12" s="28"/>
      <c r="I12" s="29"/>
      <c r="J12" s="4">
        <v>0</v>
      </c>
      <c r="K12" s="4">
        <v>0</v>
      </c>
      <c r="L12" s="4">
        <v>98</v>
      </c>
      <c r="M12" s="4">
        <v>77</v>
      </c>
      <c r="N12" s="4">
        <v>79</v>
      </c>
      <c r="O12" s="4">
        <v>87</v>
      </c>
      <c r="P12" s="4">
        <v>0</v>
      </c>
      <c r="Q12" s="10">
        <f t="shared" si="0"/>
        <v>56.833333333333336</v>
      </c>
    </row>
    <row r="13" spans="2:24" x14ac:dyDescent="0.25">
      <c r="B13" s="6">
        <f t="shared" si="1"/>
        <v>5</v>
      </c>
      <c r="C13" s="18" t="s">
        <v>90</v>
      </c>
      <c r="D13" s="27" t="s">
        <v>91</v>
      </c>
      <c r="E13" s="28"/>
      <c r="F13" s="28"/>
      <c r="G13" s="28"/>
      <c r="H13" s="28"/>
      <c r="I13" s="29"/>
      <c r="J13" s="4">
        <v>76</v>
      </c>
      <c r="K13" s="4">
        <v>81</v>
      </c>
      <c r="L13" s="4">
        <v>84</v>
      </c>
      <c r="M13" s="4">
        <v>73</v>
      </c>
      <c r="N13" s="4">
        <v>70</v>
      </c>
      <c r="O13" s="4">
        <v>93</v>
      </c>
      <c r="P13" s="4">
        <v>0</v>
      </c>
      <c r="Q13" s="10">
        <f t="shared" si="0"/>
        <v>79.5</v>
      </c>
    </row>
    <row r="14" spans="2:24" x14ac:dyDescent="0.25">
      <c r="B14" s="6">
        <f t="shared" si="1"/>
        <v>6</v>
      </c>
      <c r="C14" s="18" t="s">
        <v>92</v>
      </c>
      <c r="D14" s="27" t="s">
        <v>93</v>
      </c>
      <c r="E14" s="28"/>
      <c r="F14" s="28"/>
      <c r="G14" s="28"/>
      <c r="H14" s="28"/>
      <c r="I14" s="29"/>
      <c r="J14" s="4">
        <v>92</v>
      </c>
      <c r="K14" s="4">
        <v>89</v>
      </c>
      <c r="L14" s="4">
        <v>89</v>
      </c>
      <c r="M14" s="4">
        <v>92</v>
      </c>
      <c r="N14" s="4">
        <v>81</v>
      </c>
      <c r="O14" s="4">
        <v>91</v>
      </c>
      <c r="P14" s="4">
        <v>0</v>
      </c>
      <c r="Q14" s="10">
        <f t="shared" si="0"/>
        <v>89</v>
      </c>
    </row>
    <row r="15" spans="2:24" x14ac:dyDescent="0.25">
      <c r="B15" s="6">
        <f t="shared" si="1"/>
        <v>7</v>
      </c>
      <c r="C15" s="18" t="s">
        <v>94</v>
      </c>
      <c r="D15" s="27" t="s">
        <v>95</v>
      </c>
      <c r="E15" s="28"/>
      <c r="F15" s="28"/>
      <c r="G15" s="28"/>
      <c r="H15" s="28"/>
      <c r="I15" s="29"/>
      <c r="J15" s="4">
        <v>79</v>
      </c>
      <c r="K15" s="4">
        <v>0</v>
      </c>
      <c r="L15" s="4">
        <v>83</v>
      </c>
      <c r="M15" s="4">
        <v>85</v>
      </c>
      <c r="N15" s="4">
        <v>85</v>
      </c>
      <c r="O15" s="4">
        <v>92</v>
      </c>
      <c r="P15" s="4">
        <v>0</v>
      </c>
      <c r="Q15" s="10">
        <f t="shared" si="0"/>
        <v>70.666666666666671</v>
      </c>
    </row>
    <row r="16" spans="2:24" x14ac:dyDescent="0.25">
      <c r="B16" s="6">
        <f t="shared" si="1"/>
        <v>8</v>
      </c>
      <c r="C16" s="18" t="s">
        <v>96</v>
      </c>
      <c r="D16" s="27" t="s">
        <v>97</v>
      </c>
      <c r="E16" s="28"/>
      <c r="F16" s="28"/>
      <c r="G16" s="28"/>
      <c r="H16" s="28"/>
      <c r="I16" s="2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18" t="s">
        <v>98</v>
      </c>
      <c r="D17" s="27" t="s">
        <v>99</v>
      </c>
      <c r="E17" s="28"/>
      <c r="F17" s="28"/>
      <c r="G17" s="28"/>
      <c r="H17" s="28"/>
      <c r="I17" s="29"/>
      <c r="J17" s="4">
        <v>0</v>
      </c>
      <c r="K17" s="4">
        <v>0</v>
      </c>
      <c r="L17" s="4">
        <v>80</v>
      </c>
      <c r="M17" s="4">
        <v>90</v>
      </c>
      <c r="N17" s="4">
        <v>86</v>
      </c>
      <c r="O17" s="4">
        <v>95</v>
      </c>
      <c r="P17" s="4">
        <v>0</v>
      </c>
      <c r="Q17" s="10">
        <f t="shared" si="0"/>
        <v>58.5</v>
      </c>
    </row>
    <row r="18" spans="2:17" x14ac:dyDescent="0.25">
      <c r="B18" s="6">
        <f t="shared" si="1"/>
        <v>10</v>
      </c>
      <c r="C18" s="18" t="s">
        <v>100</v>
      </c>
      <c r="D18" s="27" t="s">
        <v>101</v>
      </c>
      <c r="E18" s="28"/>
      <c r="F18" s="28"/>
      <c r="G18" s="28"/>
      <c r="H18" s="28"/>
      <c r="I18" s="29"/>
      <c r="J18" s="4">
        <v>79</v>
      </c>
      <c r="K18" s="4">
        <v>0</v>
      </c>
      <c r="L18" s="4">
        <v>0</v>
      </c>
      <c r="M18" s="4">
        <v>83</v>
      </c>
      <c r="N18" s="4">
        <v>70</v>
      </c>
      <c r="O18" s="4">
        <v>93</v>
      </c>
      <c r="P18" s="4">
        <v>0</v>
      </c>
      <c r="Q18" s="10">
        <f t="shared" si="0"/>
        <v>54.166666666666664</v>
      </c>
    </row>
    <row r="19" spans="2:17" x14ac:dyDescent="0.25">
      <c r="B19" s="6">
        <f t="shared" si="1"/>
        <v>11</v>
      </c>
      <c r="C19" s="18" t="s">
        <v>102</v>
      </c>
      <c r="D19" s="27" t="s">
        <v>103</v>
      </c>
      <c r="E19" s="28"/>
      <c r="F19" s="28"/>
      <c r="G19" s="28"/>
      <c r="H19" s="28"/>
      <c r="I19" s="29"/>
      <c r="J19" s="4">
        <v>74</v>
      </c>
      <c r="K19" s="4">
        <v>0</v>
      </c>
      <c r="L19" s="4">
        <v>74</v>
      </c>
      <c r="M19" s="4">
        <v>70</v>
      </c>
      <c r="N19" s="4">
        <v>81</v>
      </c>
      <c r="O19" s="4">
        <v>85</v>
      </c>
      <c r="P19" s="4">
        <v>0</v>
      </c>
      <c r="Q19" s="10">
        <f t="shared" si="0"/>
        <v>64</v>
      </c>
    </row>
    <row r="20" spans="2:17" x14ac:dyDescent="0.25">
      <c r="B20" s="6">
        <f t="shared" si="1"/>
        <v>12</v>
      </c>
      <c r="C20" s="18" t="s">
        <v>123</v>
      </c>
      <c r="D20" s="27" t="s">
        <v>124</v>
      </c>
      <c r="E20" s="28"/>
      <c r="F20" s="28"/>
      <c r="G20" s="28"/>
      <c r="H20" s="28"/>
      <c r="I20" s="29"/>
      <c r="J20" s="4">
        <v>88</v>
      </c>
      <c r="K20" s="4">
        <v>94</v>
      </c>
      <c r="L20" s="4">
        <v>96</v>
      </c>
      <c r="M20" s="4">
        <v>98</v>
      </c>
      <c r="N20" s="4">
        <v>90</v>
      </c>
      <c r="O20" s="4">
        <v>99</v>
      </c>
      <c r="P20" s="4">
        <v>0</v>
      </c>
      <c r="Q20" s="10">
        <f t="shared" si="0"/>
        <v>94.166666666666671</v>
      </c>
    </row>
    <row r="21" spans="2:17" x14ac:dyDescent="0.25">
      <c r="B21" s="6">
        <f t="shared" si="1"/>
        <v>13</v>
      </c>
      <c r="C21" s="20" t="s">
        <v>125</v>
      </c>
      <c r="D21" s="27" t="s">
        <v>105</v>
      </c>
      <c r="E21" s="28"/>
      <c r="F21" s="28"/>
      <c r="G21" s="28"/>
      <c r="H21" s="28"/>
      <c r="I21" s="2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18" t="s">
        <v>106</v>
      </c>
      <c r="D22" s="27" t="s">
        <v>107</v>
      </c>
      <c r="E22" s="28"/>
      <c r="F22" s="28"/>
      <c r="G22" s="28"/>
      <c r="H22" s="28"/>
      <c r="I22" s="29"/>
      <c r="J22" s="4">
        <v>83</v>
      </c>
      <c r="K22" s="4">
        <v>88</v>
      </c>
      <c r="L22" s="4">
        <v>90</v>
      </c>
      <c r="M22" s="4">
        <v>90</v>
      </c>
      <c r="N22" s="4">
        <v>76</v>
      </c>
      <c r="O22" s="4">
        <v>88</v>
      </c>
      <c r="P22" s="4">
        <v>0</v>
      </c>
      <c r="Q22" s="10">
        <f t="shared" si="0"/>
        <v>85.833333333333329</v>
      </c>
    </row>
    <row r="23" spans="2:17" x14ac:dyDescent="0.25">
      <c r="B23" s="6">
        <f t="shared" si="1"/>
        <v>15</v>
      </c>
      <c r="C23" s="18" t="s">
        <v>108</v>
      </c>
      <c r="D23" s="27" t="s">
        <v>109</v>
      </c>
      <c r="E23" s="28"/>
      <c r="F23" s="28"/>
      <c r="G23" s="28"/>
      <c r="H23" s="28"/>
      <c r="I23" s="29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19" t="s">
        <v>110</v>
      </c>
      <c r="D24" s="30" t="s">
        <v>111</v>
      </c>
      <c r="E24" s="30"/>
      <c r="F24" s="30"/>
      <c r="G24" s="30"/>
      <c r="H24" s="30"/>
      <c r="I24" s="30"/>
      <c r="J24" s="4">
        <v>0</v>
      </c>
      <c r="K24" s="4">
        <v>73</v>
      </c>
      <c r="L24" s="4">
        <v>0</v>
      </c>
      <c r="M24" s="4">
        <v>72</v>
      </c>
      <c r="N24" s="4">
        <v>0</v>
      </c>
      <c r="O24" s="4">
        <v>0</v>
      </c>
      <c r="P24" s="4">
        <v>0</v>
      </c>
      <c r="Q24" s="10">
        <f t="shared" si="0"/>
        <v>24.166666666666668</v>
      </c>
    </row>
    <row r="25" spans="2:17" x14ac:dyDescent="0.25">
      <c r="B25" s="6">
        <f t="shared" si="1"/>
        <v>17</v>
      </c>
      <c r="C25" s="19" t="s">
        <v>112</v>
      </c>
      <c r="D25" s="30" t="s">
        <v>113</v>
      </c>
      <c r="E25" s="30"/>
      <c r="F25" s="30"/>
      <c r="G25" s="30"/>
      <c r="H25" s="30"/>
      <c r="I25" s="30"/>
      <c r="J25" s="4">
        <v>77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12.833333333333334</v>
      </c>
    </row>
    <row r="26" spans="2:17" x14ac:dyDescent="0.25">
      <c r="B26" s="6">
        <f t="shared" si="1"/>
        <v>18</v>
      </c>
      <c r="C26" s="19" t="s">
        <v>114</v>
      </c>
      <c r="D26" s="30" t="s">
        <v>115</v>
      </c>
      <c r="E26" s="30"/>
      <c r="F26" s="30"/>
      <c r="G26" s="30"/>
      <c r="H26" s="30"/>
      <c r="I26" s="30"/>
      <c r="J26" s="4">
        <v>94</v>
      </c>
      <c r="K26" s="4">
        <v>92</v>
      </c>
      <c r="L26" s="4">
        <v>87</v>
      </c>
      <c r="M26" s="4">
        <v>83</v>
      </c>
      <c r="N26" s="4">
        <v>84</v>
      </c>
      <c r="O26" s="4">
        <v>89</v>
      </c>
      <c r="P26" s="4">
        <v>0</v>
      </c>
      <c r="Q26" s="10">
        <f t="shared" si="0"/>
        <v>88.166666666666671</v>
      </c>
    </row>
    <row r="27" spans="2:17" x14ac:dyDescent="0.25">
      <c r="B27" s="6">
        <f t="shared" si="1"/>
        <v>19</v>
      </c>
      <c r="C27" s="19" t="s">
        <v>116</v>
      </c>
      <c r="D27" s="30" t="s">
        <v>117</v>
      </c>
      <c r="E27" s="30"/>
      <c r="F27" s="30"/>
      <c r="G27" s="30"/>
      <c r="H27" s="30"/>
      <c r="I27" s="3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19" t="s">
        <v>118</v>
      </c>
      <c r="D28" s="30" t="s">
        <v>119</v>
      </c>
      <c r="E28" s="30"/>
      <c r="F28" s="30"/>
      <c r="G28" s="30"/>
      <c r="H28" s="30"/>
      <c r="I28" s="30"/>
      <c r="J28" s="4">
        <v>0</v>
      </c>
      <c r="K28" s="4">
        <v>73</v>
      </c>
      <c r="L28" s="4">
        <v>86</v>
      </c>
      <c r="M28" s="4">
        <v>82</v>
      </c>
      <c r="N28" s="4">
        <v>85</v>
      </c>
      <c r="O28" s="4">
        <v>87</v>
      </c>
      <c r="P28" s="4">
        <v>0</v>
      </c>
      <c r="Q28" s="10">
        <f t="shared" si="0"/>
        <v>68.833333333333329</v>
      </c>
    </row>
    <row r="29" spans="2:17" x14ac:dyDescent="0.25">
      <c r="B29" s="6">
        <f t="shared" si="1"/>
        <v>21</v>
      </c>
      <c r="C29" s="19" t="s">
        <v>121</v>
      </c>
      <c r="D29" s="30" t="s">
        <v>120</v>
      </c>
      <c r="E29" s="30"/>
      <c r="F29" s="30"/>
      <c r="G29" s="30"/>
      <c r="H29" s="30"/>
      <c r="I29" s="3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ref="Q29:Q48" si="2">SUM(J29:P29)/7</f>
        <v>0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ref="Q30:Q38" si="3">SUM(J30:P30)/7</f>
        <v>0</v>
      </c>
    </row>
    <row r="31" spans="2:17" x14ac:dyDescent="0.25">
      <c r="B31" s="6">
        <f t="shared" si="1"/>
        <v>23</v>
      </c>
      <c r="C31" s="6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0">
        <f t="shared" si="3"/>
        <v>0</v>
      </c>
    </row>
    <row r="32" spans="2:17" x14ac:dyDescent="0.25">
      <c r="B32" s="6">
        <f t="shared" si="1"/>
        <v>24</v>
      </c>
      <c r="C32" s="6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0">
        <f t="shared" si="3"/>
        <v>0</v>
      </c>
    </row>
    <row r="33" spans="2:17" x14ac:dyDescent="0.25">
      <c r="B33" s="6">
        <f t="shared" si="1"/>
        <v>25</v>
      </c>
      <c r="C33" s="6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0">
        <f t="shared" si="3"/>
        <v>0</v>
      </c>
    </row>
    <row r="34" spans="2:17" x14ac:dyDescent="0.25">
      <c r="B34" s="6">
        <f t="shared" si="1"/>
        <v>26</v>
      </c>
      <c r="C34" s="6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0">
        <f t="shared" si="3"/>
        <v>0</v>
      </c>
    </row>
    <row r="35" spans="2:17" x14ac:dyDescent="0.25">
      <c r="B35" s="6">
        <f t="shared" si="1"/>
        <v>27</v>
      </c>
      <c r="C35" s="6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 x14ac:dyDescent="0.25">
      <c r="B36" s="6">
        <f t="shared" si="1"/>
        <v>28</v>
      </c>
      <c r="C36" s="6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0">
        <f t="shared" si="3"/>
        <v>0</v>
      </c>
    </row>
    <row r="37" spans="2:17" x14ac:dyDescent="0.25">
      <c r="B37" s="6">
        <f t="shared" si="1"/>
        <v>29</v>
      </c>
      <c r="C37" s="6"/>
      <c r="D37" s="27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0">
        <f t="shared" si="3"/>
        <v>0</v>
      </c>
    </row>
    <row r="38" spans="2:17" x14ac:dyDescent="0.25">
      <c r="B38" s="6">
        <f t="shared" si="1"/>
        <v>30</v>
      </c>
      <c r="C38" s="6"/>
      <c r="D38" s="27"/>
      <c r="E38" s="28"/>
      <c r="F38" s="28"/>
      <c r="G38" s="28"/>
      <c r="H38" s="28"/>
      <c r="I38" s="29"/>
      <c r="J38" s="4"/>
      <c r="K38" s="4"/>
      <c r="L38" s="4"/>
      <c r="M38" s="4"/>
      <c r="N38" s="4"/>
      <c r="O38" s="4"/>
      <c r="P38" s="4"/>
      <c r="Q38" s="10">
        <f t="shared" si="3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4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4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4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4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4"/>
        <v>0</v>
      </c>
    </row>
    <row r="54" spans="2:17" x14ac:dyDescent="0.25">
      <c r="C54" s="31"/>
      <c r="D54" s="31"/>
      <c r="E54" s="1"/>
      <c r="H54" s="42" t="s">
        <v>19</v>
      </c>
      <c r="I54" s="42"/>
      <c r="J54" s="11">
        <f>COUNTIF(J9:J53,"&gt;=70")</f>
        <v>10</v>
      </c>
      <c r="K54" s="11">
        <f t="shared" ref="K54:P54" si="5">COUNTIF(K9:K53,"&gt;=70")</f>
        <v>8</v>
      </c>
      <c r="L54" s="11">
        <f t="shared" si="5"/>
        <v>10</v>
      </c>
      <c r="M54" s="11">
        <f t="shared" si="5"/>
        <v>13</v>
      </c>
      <c r="N54" s="11">
        <f t="shared" si="5"/>
        <v>12</v>
      </c>
      <c r="O54" s="11">
        <f t="shared" si="5"/>
        <v>12</v>
      </c>
      <c r="P54" s="11">
        <f t="shared" si="5"/>
        <v>0</v>
      </c>
      <c r="Q54" s="15">
        <f t="shared" ref="Q54" si="6">COUNTIF(Q9:Q48,"&gt;=70")</f>
        <v>6</v>
      </c>
    </row>
    <row r="55" spans="2:17" x14ac:dyDescent="0.25">
      <c r="C55" s="31"/>
      <c r="D55" s="31"/>
      <c r="E55" s="8"/>
      <c r="H55" s="43" t="s">
        <v>20</v>
      </c>
      <c r="I55" s="43"/>
      <c r="J55" s="12">
        <f>COUNTIF(J9:J53,"&lt;70")</f>
        <v>11</v>
      </c>
      <c r="K55" s="12">
        <f t="shared" ref="K55:Q55" si="7">COUNTIF(K9:K53,"&lt;70")</f>
        <v>13</v>
      </c>
      <c r="L55" s="12">
        <f t="shared" si="7"/>
        <v>11</v>
      </c>
      <c r="M55" s="12">
        <f t="shared" si="7"/>
        <v>8</v>
      </c>
      <c r="N55" s="12">
        <f t="shared" si="7"/>
        <v>9</v>
      </c>
      <c r="O55" s="12">
        <f t="shared" si="7"/>
        <v>9</v>
      </c>
      <c r="P55" s="12">
        <f t="shared" si="7"/>
        <v>21</v>
      </c>
      <c r="Q55" s="12">
        <f t="shared" si="7"/>
        <v>39</v>
      </c>
    </row>
    <row r="56" spans="2:17" x14ac:dyDescent="0.25">
      <c r="C56" s="31"/>
      <c r="D56" s="31"/>
      <c r="E56" s="31"/>
      <c r="H56" s="43" t="s">
        <v>21</v>
      </c>
      <c r="I56" s="43"/>
      <c r="J56" s="12">
        <f>COUNT(J9:J53)</f>
        <v>21</v>
      </c>
      <c r="K56" s="12">
        <f t="shared" ref="K56:Q56" si="8">COUNT(K9:K53)</f>
        <v>21</v>
      </c>
      <c r="L56" s="12">
        <f t="shared" si="8"/>
        <v>21</v>
      </c>
      <c r="M56" s="12">
        <f t="shared" si="8"/>
        <v>21</v>
      </c>
      <c r="N56" s="12">
        <f t="shared" si="8"/>
        <v>21</v>
      </c>
      <c r="O56" s="12">
        <f t="shared" si="8"/>
        <v>21</v>
      </c>
      <c r="P56" s="12">
        <f t="shared" si="8"/>
        <v>21</v>
      </c>
      <c r="Q56" s="12">
        <f t="shared" si="8"/>
        <v>45</v>
      </c>
    </row>
    <row r="57" spans="2:17" x14ac:dyDescent="0.25">
      <c r="C57" s="31"/>
      <c r="D57" s="31"/>
      <c r="E57" s="1"/>
      <c r="H57" s="44" t="s">
        <v>16</v>
      </c>
      <c r="I57" s="44"/>
      <c r="J57" s="13">
        <f>J54/J56</f>
        <v>0.47619047619047616</v>
      </c>
      <c r="K57" s="14">
        <f t="shared" ref="K57:Q57" si="9">K54/K56</f>
        <v>0.38095238095238093</v>
      </c>
      <c r="L57" s="14">
        <f t="shared" si="9"/>
        <v>0.47619047619047616</v>
      </c>
      <c r="M57" s="14">
        <f t="shared" si="9"/>
        <v>0.61904761904761907</v>
      </c>
      <c r="N57" s="14">
        <f t="shared" si="9"/>
        <v>0.5714285714285714</v>
      </c>
      <c r="O57" s="14">
        <f t="shared" si="9"/>
        <v>0.5714285714285714</v>
      </c>
      <c r="P57" s="14">
        <f t="shared" si="9"/>
        <v>0</v>
      </c>
      <c r="Q57" s="14">
        <f t="shared" si="9"/>
        <v>0.13333333333333333</v>
      </c>
    </row>
    <row r="58" spans="2:17" x14ac:dyDescent="0.25">
      <c r="C58" s="31"/>
      <c r="D58" s="31"/>
      <c r="E58" s="1"/>
      <c r="H58" s="44" t="s">
        <v>17</v>
      </c>
      <c r="I58" s="44"/>
      <c r="J58" s="13">
        <f>J55/J56</f>
        <v>0.52380952380952384</v>
      </c>
      <c r="K58" s="13">
        <f t="shared" ref="K58:Q58" si="10">K55/K56</f>
        <v>0.61904761904761907</v>
      </c>
      <c r="L58" s="14">
        <f t="shared" si="10"/>
        <v>0.52380952380952384</v>
      </c>
      <c r="M58" s="14">
        <f t="shared" si="10"/>
        <v>0.38095238095238093</v>
      </c>
      <c r="N58" s="14">
        <f t="shared" si="10"/>
        <v>0.42857142857142855</v>
      </c>
      <c r="O58" s="14">
        <f t="shared" si="10"/>
        <v>0.42857142857142855</v>
      </c>
      <c r="P58" s="14">
        <f t="shared" si="10"/>
        <v>1</v>
      </c>
      <c r="Q58" s="14">
        <f t="shared" si="10"/>
        <v>0.8666666666666667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48:I48"/>
    <mergeCell ref="D44:I44"/>
    <mergeCell ref="B2:P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C54:D54"/>
    <mergeCell ref="D49:I49"/>
    <mergeCell ref="D50:I50"/>
    <mergeCell ref="D51:I51"/>
    <mergeCell ref="D52:I52"/>
    <mergeCell ref="D53:I53"/>
    <mergeCell ref="D33:I33"/>
    <mergeCell ref="D21:I21"/>
    <mergeCell ref="D38:I38"/>
    <mergeCell ref="D37:I37"/>
    <mergeCell ref="D36:I36"/>
    <mergeCell ref="D35:I35"/>
    <mergeCell ref="D34:I34"/>
    <mergeCell ref="D22:I22"/>
    <mergeCell ref="D23:I23"/>
    <mergeCell ref="D24:I24"/>
    <mergeCell ref="D25:I25"/>
    <mergeCell ref="D26:I26"/>
    <mergeCell ref="D27:I2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Q9:Q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62"/>
  <sheetViews>
    <sheetView topLeftCell="A29" zoomScale="90" zoomScaleNormal="90" workbookViewId="0">
      <selection activeCell="Y11" sqref="Y1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5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25" x14ac:dyDescent="0.25">
      <c r="C4" t="s">
        <v>0</v>
      </c>
      <c r="D4" s="46" t="s">
        <v>29</v>
      </c>
      <c r="E4" s="46"/>
      <c r="F4" s="46"/>
      <c r="G4" s="46"/>
      <c r="I4" t="s">
        <v>1</v>
      </c>
      <c r="J4" s="36" t="s">
        <v>27</v>
      </c>
      <c r="K4" s="36"/>
      <c r="M4" t="s">
        <v>2</v>
      </c>
      <c r="N4" s="37">
        <v>45639</v>
      </c>
      <c r="O4" s="37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6" t="s">
        <v>25</v>
      </c>
      <c r="E6" s="36"/>
      <c r="F6" s="36"/>
      <c r="G6" s="36"/>
      <c r="I6" s="31" t="s">
        <v>22</v>
      </c>
      <c r="J6" s="31"/>
      <c r="K6" s="40" t="s">
        <v>24</v>
      </c>
      <c r="L6" s="40"/>
      <c r="M6" s="40"/>
      <c r="N6" s="40"/>
      <c r="O6" s="40"/>
      <c r="P6" s="40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5" x14ac:dyDescent="0.25">
      <c r="B9" s="6">
        <v>1</v>
      </c>
      <c r="C9" s="26" t="s">
        <v>37</v>
      </c>
      <c r="D9" s="27" t="s">
        <v>38</v>
      </c>
      <c r="E9" s="28"/>
      <c r="F9" s="28"/>
      <c r="G9" s="28"/>
      <c r="H9" s="28"/>
      <c r="I9" s="29"/>
      <c r="J9" s="4">
        <v>0</v>
      </c>
      <c r="K9" s="4">
        <v>0</v>
      </c>
      <c r="L9" s="4">
        <v>0</v>
      </c>
      <c r="M9" s="4">
        <v>0</v>
      </c>
      <c r="N9" s="21">
        <v>0</v>
      </c>
      <c r="O9" s="4">
        <v>0</v>
      </c>
      <c r="P9" s="4">
        <v>0</v>
      </c>
      <c r="Q9" s="10">
        <f>SUM(J9:M9)/4</f>
        <v>0</v>
      </c>
    </row>
    <row r="10" spans="2:25" x14ac:dyDescent="0.25">
      <c r="B10" s="6">
        <f>B9+1</f>
        <v>2</v>
      </c>
      <c r="C10" t="s">
        <v>40</v>
      </c>
      <c r="D10" s="27" t="s">
        <v>39</v>
      </c>
      <c r="E10" s="28"/>
      <c r="F10" s="28"/>
      <c r="G10" s="28"/>
      <c r="H10" s="28"/>
      <c r="I10" s="29"/>
      <c r="J10" s="4">
        <v>97</v>
      </c>
      <c r="K10" s="4">
        <v>98</v>
      </c>
      <c r="L10" s="4">
        <v>90</v>
      </c>
      <c r="M10" s="4">
        <v>95</v>
      </c>
      <c r="N10" s="4">
        <v>0</v>
      </c>
      <c r="O10" s="4">
        <v>0</v>
      </c>
      <c r="P10" s="4">
        <v>0</v>
      </c>
      <c r="Q10" s="10">
        <f t="shared" ref="Q10:Q28" si="0">SUM(J10:M10)/4</f>
        <v>95</v>
      </c>
      <c r="W10">
        <f>SUM(K9:K28)</f>
        <v>1386</v>
      </c>
      <c r="X10">
        <f>SUM(L9:L28)</f>
        <v>950</v>
      </c>
      <c r="Y10">
        <f>SUM(M9:M28)</f>
        <v>1110</v>
      </c>
    </row>
    <row r="11" spans="2:25" x14ac:dyDescent="0.25">
      <c r="B11" s="6">
        <f>B10+1</f>
        <v>3</v>
      </c>
      <c r="C11" s="6" t="s">
        <v>228</v>
      </c>
      <c r="D11" s="27" t="s">
        <v>41</v>
      </c>
      <c r="E11" s="28"/>
      <c r="F11" s="28"/>
      <c r="G11" s="28"/>
      <c r="H11" s="28"/>
      <c r="I11" s="2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25" x14ac:dyDescent="0.25">
      <c r="B12" s="6">
        <f t="shared" ref="B12:B53" si="1">B11+1</f>
        <v>4</v>
      </c>
      <c r="C12" s="6" t="s">
        <v>42</v>
      </c>
      <c r="D12" s="27" t="s">
        <v>43</v>
      </c>
      <c r="E12" s="28"/>
      <c r="F12" s="28"/>
      <c r="G12" s="28"/>
      <c r="H12" s="28"/>
      <c r="I12" s="29"/>
      <c r="J12" s="4">
        <v>96</v>
      </c>
      <c r="K12" s="4">
        <v>95</v>
      </c>
      <c r="L12" s="4">
        <v>96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94.25</v>
      </c>
    </row>
    <row r="13" spans="2:25" x14ac:dyDescent="0.25">
      <c r="B13" s="6">
        <f t="shared" si="1"/>
        <v>5</v>
      </c>
      <c r="C13" s="6" t="s">
        <v>90</v>
      </c>
      <c r="D13" s="27" t="s">
        <v>91</v>
      </c>
      <c r="E13" s="28"/>
      <c r="F13" s="28"/>
      <c r="G13" s="28"/>
      <c r="H13" s="28"/>
      <c r="I13" s="29"/>
      <c r="J13" s="4">
        <v>95</v>
      </c>
      <c r="K13" s="4">
        <v>95</v>
      </c>
      <c r="L13" s="4">
        <v>95</v>
      </c>
      <c r="M13" s="4">
        <v>96</v>
      </c>
      <c r="N13" s="4">
        <v>0</v>
      </c>
      <c r="O13" s="4">
        <v>0</v>
      </c>
      <c r="P13" s="4">
        <v>0</v>
      </c>
      <c r="Q13" s="10">
        <f t="shared" si="0"/>
        <v>95.25</v>
      </c>
    </row>
    <row r="14" spans="2:25" x14ac:dyDescent="0.25">
      <c r="B14" s="6">
        <f t="shared" si="1"/>
        <v>6</v>
      </c>
      <c r="C14" s="6" t="s">
        <v>126</v>
      </c>
      <c r="D14" s="27" t="s">
        <v>93</v>
      </c>
      <c r="E14" s="28"/>
      <c r="F14" s="28"/>
      <c r="G14" s="28"/>
      <c r="H14" s="28"/>
      <c r="I14" s="29"/>
      <c r="J14" s="4">
        <v>95</v>
      </c>
      <c r="K14" s="4">
        <v>91</v>
      </c>
      <c r="L14" s="4">
        <v>95</v>
      </c>
      <c r="M14" s="4">
        <v>94</v>
      </c>
      <c r="N14" s="4">
        <v>0</v>
      </c>
      <c r="O14" s="4">
        <v>0</v>
      </c>
      <c r="P14" s="4">
        <v>0</v>
      </c>
      <c r="Q14" s="10">
        <f t="shared" si="0"/>
        <v>93.75</v>
      </c>
    </row>
    <row r="15" spans="2:25" x14ac:dyDescent="0.25">
      <c r="B15" s="6">
        <f t="shared" si="1"/>
        <v>7</v>
      </c>
      <c r="C15" s="6" t="s">
        <v>127</v>
      </c>
      <c r="D15" s="27" t="s">
        <v>128</v>
      </c>
      <c r="E15" s="28"/>
      <c r="F15" s="28"/>
      <c r="G15" s="28"/>
      <c r="H15" s="28"/>
      <c r="I15" s="29"/>
      <c r="J15" s="4">
        <v>100</v>
      </c>
      <c r="K15" s="4">
        <v>95</v>
      </c>
      <c r="L15" s="4">
        <v>0</v>
      </c>
      <c r="M15" s="4">
        <v>95</v>
      </c>
      <c r="N15" s="4">
        <v>0</v>
      </c>
      <c r="O15" s="4">
        <v>0</v>
      </c>
      <c r="P15" s="4">
        <v>0</v>
      </c>
      <c r="Q15" s="10">
        <f t="shared" si="0"/>
        <v>72.5</v>
      </c>
    </row>
    <row r="16" spans="2:25" x14ac:dyDescent="0.25">
      <c r="B16" s="6">
        <f t="shared" si="1"/>
        <v>8</v>
      </c>
      <c r="C16" s="6" t="s">
        <v>96</v>
      </c>
      <c r="D16" s="27" t="s">
        <v>129</v>
      </c>
      <c r="E16" s="28"/>
      <c r="F16" s="28"/>
      <c r="G16" s="28"/>
      <c r="H16" s="28"/>
      <c r="I16" s="29"/>
      <c r="J16" s="4">
        <v>94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46</v>
      </c>
    </row>
    <row r="17" spans="2:17" x14ac:dyDescent="0.25">
      <c r="B17" s="6">
        <f t="shared" si="1"/>
        <v>9</v>
      </c>
      <c r="C17" s="6" t="s">
        <v>98</v>
      </c>
      <c r="D17" s="27" t="s">
        <v>99</v>
      </c>
      <c r="E17" s="28"/>
      <c r="F17" s="28"/>
      <c r="G17" s="28"/>
      <c r="H17" s="28"/>
      <c r="I17" s="29"/>
      <c r="J17" s="4">
        <v>76</v>
      </c>
      <c r="K17" s="4">
        <v>77</v>
      </c>
      <c r="L17" s="4">
        <v>0</v>
      </c>
      <c r="M17" s="4">
        <v>92</v>
      </c>
      <c r="N17" s="4">
        <v>0</v>
      </c>
      <c r="O17" s="4">
        <v>0</v>
      </c>
      <c r="P17" s="4">
        <v>0</v>
      </c>
      <c r="Q17" s="10">
        <f t="shared" si="0"/>
        <v>61.25</v>
      </c>
    </row>
    <row r="18" spans="2:17" x14ac:dyDescent="0.25">
      <c r="B18" s="6">
        <f t="shared" si="1"/>
        <v>10</v>
      </c>
      <c r="C18" s="6" t="s">
        <v>100</v>
      </c>
      <c r="D18" s="27" t="s">
        <v>101</v>
      </c>
      <c r="E18" s="28"/>
      <c r="F18" s="28"/>
      <c r="G18" s="28"/>
      <c r="H18" s="28"/>
      <c r="I18" s="29"/>
      <c r="J18" s="4">
        <v>0</v>
      </c>
      <c r="K18" s="4">
        <v>89</v>
      </c>
      <c r="L18" s="4">
        <v>85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63.5</v>
      </c>
    </row>
    <row r="19" spans="2:17" x14ac:dyDescent="0.25">
      <c r="B19" s="6">
        <f t="shared" si="1"/>
        <v>11</v>
      </c>
      <c r="C19" t="s">
        <v>130</v>
      </c>
      <c r="D19" s="27" t="s">
        <v>103</v>
      </c>
      <c r="E19" s="28"/>
      <c r="F19" s="28"/>
      <c r="G19" s="28"/>
      <c r="H19" s="28"/>
      <c r="I19" s="29"/>
      <c r="J19" s="4">
        <v>82</v>
      </c>
      <c r="K19" s="4">
        <v>95</v>
      </c>
      <c r="L19" s="4">
        <v>93</v>
      </c>
      <c r="M19" s="4">
        <v>98</v>
      </c>
      <c r="N19" s="4">
        <v>0</v>
      </c>
      <c r="O19" s="4">
        <v>0</v>
      </c>
      <c r="P19" s="4">
        <v>0</v>
      </c>
      <c r="Q19" s="10">
        <f t="shared" si="0"/>
        <v>92</v>
      </c>
    </row>
    <row r="20" spans="2:17" x14ac:dyDescent="0.25">
      <c r="B20" s="6">
        <f t="shared" si="1"/>
        <v>12</v>
      </c>
      <c r="C20" s="6" t="s">
        <v>104</v>
      </c>
      <c r="D20" s="27" t="s">
        <v>124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6" t="s">
        <v>131</v>
      </c>
      <c r="D21" s="30" t="s">
        <v>132</v>
      </c>
      <c r="E21" s="30"/>
      <c r="F21" s="30"/>
      <c r="G21" s="30"/>
      <c r="H21" s="30"/>
      <c r="I21" s="3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106</v>
      </c>
      <c r="D22" s="30" t="s">
        <v>107</v>
      </c>
      <c r="E22" s="30"/>
      <c r="F22" s="30"/>
      <c r="G22" s="30"/>
      <c r="H22" s="30"/>
      <c r="I22" s="30"/>
      <c r="J22" s="4">
        <v>98</v>
      </c>
      <c r="K22" s="4">
        <v>98</v>
      </c>
      <c r="L22" s="4">
        <v>100</v>
      </c>
      <c r="M22" s="4">
        <v>96</v>
      </c>
      <c r="N22" s="4">
        <v>0</v>
      </c>
      <c r="O22" s="4">
        <v>0</v>
      </c>
      <c r="P22" s="4">
        <v>0</v>
      </c>
      <c r="Q22" s="10">
        <f t="shared" si="0"/>
        <v>98</v>
      </c>
    </row>
    <row r="23" spans="2:17" x14ac:dyDescent="0.25">
      <c r="B23" s="6">
        <f t="shared" si="1"/>
        <v>15</v>
      </c>
      <c r="C23" s="25" t="s">
        <v>108</v>
      </c>
      <c r="D23" s="30" t="s">
        <v>109</v>
      </c>
      <c r="E23" s="30"/>
      <c r="F23" s="30"/>
      <c r="G23" s="30"/>
      <c r="H23" s="30"/>
      <c r="I23" s="3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 t="s">
        <v>110</v>
      </c>
      <c r="D24" s="30" t="s">
        <v>111</v>
      </c>
      <c r="E24" s="30"/>
      <c r="F24" s="30"/>
      <c r="G24" s="30"/>
      <c r="H24" s="30"/>
      <c r="I24" s="30"/>
      <c r="J24" s="4">
        <v>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22.5</v>
      </c>
    </row>
    <row r="25" spans="2:17" x14ac:dyDescent="0.25">
      <c r="B25" s="6">
        <f t="shared" si="1"/>
        <v>17</v>
      </c>
      <c r="C25" s="6" t="s">
        <v>112</v>
      </c>
      <c r="D25" s="30" t="s">
        <v>113</v>
      </c>
      <c r="E25" s="30"/>
      <c r="F25" s="30"/>
      <c r="G25" s="30"/>
      <c r="H25" s="30"/>
      <c r="I25" s="30"/>
      <c r="J25" s="4">
        <v>78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</v>
      </c>
    </row>
    <row r="26" spans="2:17" x14ac:dyDescent="0.25">
      <c r="B26" s="6">
        <f t="shared" si="1"/>
        <v>18</v>
      </c>
      <c r="C26" s="6" t="s">
        <v>114</v>
      </c>
      <c r="D26" s="30" t="s">
        <v>115</v>
      </c>
      <c r="E26" s="30"/>
      <c r="F26" s="30"/>
      <c r="G26" s="30"/>
      <c r="H26" s="30"/>
      <c r="I26" s="30"/>
      <c r="J26" s="4">
        <v>96</v>
      </c>
      <c r="K26" s="4">
        <v>96</v>
      </c>
      <c r="L26" s="4">
        <v>98</v>
      </c>
      <c r="M26" s="4">
        <v>84</v>
      </c>
      <c r="N26" s="4">
        <v>0</v>
      </c>
      <c r="O26" s="4">
        <v>0</v>
      </c>
      <c r="P26" s="4">
        <v>0</v>
      </c>
      <c r="Q26" s="10">
        <f t="shared" si="0"/>
        <v>93.5</v>
      </c>
    </row>
    <row r="27" spans="2:17" x14ac:dyDescent="0.25">
      <c r="B27" s="6">
        <f t="shared" si="1"/>
        <v>19</v>
      </c>
      <c r="C27" s="6" t="s">
        <v>133</v>
      </c>
      <c r="D27" s="30" t="s">
        <v>134</v>
      </c>
      <c r="E27" s="30"/>
      <c r="F27" s="30"/>
      <c r="G27" s="30"/>
      <c r="H27" s="30"/>
      <c r="I27" s="30"/>
      <c r="J27" s="4">
        <v>100</v>
      </c>
      <c r="K27" s="4">
        <v>87</v>
      </c>
      <c r="L27" s="4">
        <v>98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93.75</v>
      </c>
    </row>
    <row r="28" spans="2:17" x14ac:dyDescent="0.25">
      <c r="B28" s="6">
        <f t="shared" si="1"/>
        <v>20</v>
      </c>
      <c r="C28" s="6" t="s">
        <v>135</v>
      </c>
      <c r="D28" s="30" t="s">
        <v>120</v>
      </c>
      <c r="E28" s="30"/>
      <c r="F28" s="30"/>
      <c r="G28" s="30"/>
      <c r="H28" s="30"/>
      <c r="I28" s="3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42" t="s">
        <v>19</v>
      </c>
      <c r="I54" s="42"/>
      <c r="J54" s="11">
        <f>COUNTIF(J9:J53,"&gt;=70")</f>
        <v>13</v>
      </c>
      <c r="K54" s="11">
        <f>COUNTIF(K9:K53,"&gt;=70")</f>
        <v>15</v>
      </c>
      <c r="L54" s="11">
        <f t="shared" ref="L54:P54" si="2">COUNTIF(L9:L53,"&gt;=70")</f>
        <v>10</v>
      </c>
      <c r="M54" s="11">
        <f t="shared" si="2"/>
        <v>12</v>
      </c>
      <c r="N54" s="11">
        <f>COUNTIF(N10:N53,"&gt;=70")</f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10</v>
      </c>
    </row>
    <row r="55" spans="2:17" x14ac:dyDescent="0.25">
      <c r="C55" s="31"/>
      <c r="D55" s="31"/>
      <c r="E55" s="8"/>
      <c r="H55" s="43" t="s">
        <v>20</v>
      </c>
      <c r="I55" s="43"/>
      <c r="J55" s="12">
        <f>COUNTIF(J9:J53,"&lt;70")</f>
        <v>7</v>
      </c>
      <c r="K55" s="12">
        <f>COUNTIF(K9:K53,"&lt;70")</f>
        <v>5</v>
      </c>
      <c r="L55" s="12">
        <f t="shared" ref="L55:Q55" si="4">COUNTIF(L9:L53,"&lt;70")</f>
        <v>10</v>
      </c>
      <c r="M55" s="12">
        <f t="shared" si="4"/>
        <v>8</v>
      </c>
      <c r="N55" s="12">
        <f>COUNTIF(N10:N53,"&lt;70")</f>
        <v>19</v>
      </c>
      <c r="O55" s="12">
        <f t="shared" si="4"/>
        <v>20</v>
      </c>
      <c r="P55" s="12">
        <f t="shared" si="4"/>
        <v>20</v>
      </c>
      <c r="Q55" s="12">
        <f t="shared" si="4"/>
        <v>10</v>
      </c>
    </row>
    <row r="56" spans="2:17" x14ac:dyDescent="0.25">
      <c r="C56" s="31"/>
      <c r="D56" s="31"/>
      <c r="E56" s="31"/>
      <c r="H56" s="43" t="s">
        <v>21</v>
      </c>
      <c r="I56" s="43"/>
      <c r="J56" s="12">
        <f>COUNT(J9:J53)</f>
        <v>20</v>
      </c>
      <c r="K56" s="12">
        <f>COUNT(K9:K53)</f>
        <v>20</v>
      </c>
      <c r="L56" s="12">
        <f t="shared" ref="L56:Q56" si="5">COUNT(L9:L53)</f>
        <v>20</v>
      </c>
      <c r="M56" s="12">
        <f t="shared" si="5"/>
        <v>20</v>
      </c>
      <c r="N56" s="12">
        <f>COUNT(N10:N53)</f>
        <v>19</v>
      </c>
      <c r="O56" s="12">
        <f t="shared" si="5"/>
        <v>20</v>
      </c>
      <c r="P56" s="12">
        <f t="shared" si="5"/>
        <v>20</v>
      </c>
      <c r="Q56" s="12">
        <f t="shared" si="5"/>
        <v>20</v>
      </c>
    </row>
    <row r="57" spans="2:17" x14ac:dyDescent="0.25">
      <c r="C57" s="31"/>
      <c r="D57" s="31"/>
      <c r="E57" s="1"/>
      <c r="H57" s="44" t="s">
        <v>16</v>
      </c>
      <c r="I57" s="44"/>
      <c r="J57" s="13">
        <f>J54/J56</f>
        <v>0.65</v>
      </c>
      <c r="K57" s="14">
        <f t="shared" ref="K57:Q57" si="6">K54/K56</f>
        <v>0.75</v>
      </c>
      <c r="L57" s="14">
        <f t="shared" si="6"/>
        <v>0.5</v>
      </c>
      <c r="M57" s="14">
        <f t="shared" si="6"/>
        <v>0.6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0.5</v>
      </c>
    </row>
    <row r="58" spans="2:17" x14ac:dyDescent="0.25">
      <c r="C58" s="31"/>
      <c r="D58" s="31"/>
      <c r="E58" s="1"/>
      <c r="H58" s="44" t="s">
        <v>17</v>
      </c>
      <c r="I58" s="44"/>
      <c r="J58" s="13">
        <f>J55/J56</f>
        <v>0.35</v>
      </c>
      <c r="K58" s="13">
        <f t="shared" ref="K58:Q58" si="7">K55/K56</f>
        <v>0.25</v>
      </c>
      <c r="L58" s="14">
        <f t="shared" si="7"/>
        <v>0.5</v>
      </c>
      <c r="M58" s="14">
        <f t="shared" si="7"/>
        <v>0.4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0.5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63"/>
  <sheetViews>
    <sheetView tabSelected="1" topLeftCell="A5" zoomScale="84" zoomScaleNormal="84" workbookViewId="0">
      <selection activeCell="W16" sqref="W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2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22" x14ac:dyDescent="0.25">
      <c r="C4" t="s">
        <v>0</v>
      </c>
      <c r="D4" s="46" t="s">
        <v>33</v>
      </c>
      <c r="E4" s="46"/>
      <c r="F4" s="46"/>
      <c r="G4" s="46"/>
      <c r="I4" t="s">
        <v>1</v>
      </c>
      <c r="J4" s="36" t="s">
        <v>34</v>
      </c>
      <c r="K4" s="36"/>
      <c r="M4" t="s">
        <v>2</v>
      </c>
      <c r="N4" s="37">
        <v>45639</v>
      </c>
      <c r="O4" s="37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36" t="s">
        <v>35</v>
      </c>
      <c r="E6" s="36"/>
      <c r="F6" s="36"/>
      <c r="G6" s="36"/>
      <c r="I6" s="31" t="s">
        <v>22</v>
      </c>
      <c r="J6" s="31"/>
      <c r="K6" s="40" t="s">
        <v>24</v>
      </c>
      <c r="L6" s="40"/>
      <c r="M6" s="40"/>
      <c r="N6" s="40"/>
      <c r="O6" s="40"/>
      <c r="P6" s="40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25">
      <c r="B9" s="4">
        <v>1</v>
      </c>
      <c r="C9" s="24" t="s">
        <v>180</v>
      </c>
      <c r="D9" s="32" t="s">
        <v>181</v>
      </c>
      <c r="E9" s="33"/>
      <c r="F9" s="33"/>
      <c r="G9" s="33"/>
      <c r="H9" s="33"/>
      <c r="I9" s="3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SUM(J10:O10)/6</f>
        <v>66.5</v>
      </c>
    </row>
    <row r="10" spans="2:22" x14ac:dyDescent="0.25">
      <c r="B10" s="4">
        <v>2</v>
      </c>
      <c r="C10" s="16" t="s">
        <v>136</v>
      </c>
      <c r="D10" s="27" t="s">
        <v>137</v>
      </c>
      <c r="E10" s="28"/>
      <c r="F10" s="28"/>
      <c r="G10" s="28"/>
      <c r="H10" s="28"/>
      <c r="I10" s="29"/>
      <c r="J10" s="4">
        <v>78</v>
      </c>
      <c r="K10" s="4">
        <v>89</v>
      </c>
      <c r="L10" s="4">
        <v>75</v>
      </c>
      <c r="M10" s="4">
        <v>81</v>
      </c>
      <c r="N10" s="4">
        <v>76</v>
      </c>
      <c r="O10" s="4">
        <v>0</v>
      </c>
      <c r="P10" s="4">
        <v>0</v>
      </c>
      <c r="Q10" s="10">
        <f t="shared" ref="Q10:Q31" si="0">SUM(J11:O11)/6</f>
        <v>70</v>
      </c>
      <c r="V10">
        <f>SUM(N9:N31)</f>
        <v>1370</v>
      </c>
    </row>
    <row r="11" spans="2:22" x14ac:dyDescent="0.25">
      <c r="B11" s="4">
        <v>3</v>
      </c>
      <c r="C11" s="16" t="s">
        <v>138</v>
      </c>
      <c r="D11" s="27" t="s">
        <v>139</v>
      </c>
      <c r="E11" s="28"/>
      <c r="F11" s="28"/>
      <c r="G11" s="28"/>
      <c r="H11" s="28"/>
      <c r="I11" s="29"/>
      <c r="J11" s="4">
        <v>78</v>
      </c>
      <c r="K11" s="4">
        <v>89</v>
      </c>
      <c r="L11" s="4">
        <v>90</v>
      </c>
      <c r="M11" s="4">
        <v>84</v>
      </c>
      <c r="N11" s="4">
        <v>79</v>
      </c>
      <c r="O11" s="4">
        <v>0</v>
      </c>
      <c r="P11" s="4">
        <v>0</v>
      </c>
      <c r="Q11" s="10">
        <f t="shared" si="0"/>
        <v>28.833333333333332</v>
      </c>
    </row>
    <row r="12" spans="2:22" x14ac:dyDescent="0.25">
      <c r="B12" s="4">
        <v>4</v>
      </c>
      <c r="C12" s="16" t="s">
        <v>140</v>
      </c>
      <c r="D12" s="27" t="s">
        <v>141</v>
      </c>
      <c r="E12" s="28"/>
      <c r="F12" s="28"/>
      <c r="G12" s="28"/>
      <c r="H12" s="28"/>
      <c r="I12" s="29"/>
      <c r="J12" s="4">
        <v>86</v>
      </c>
      <c r="K12" s="4">
        <v>87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55.166666666666664</v>
      </c>
    </row>
    <row r="13" spans="2:22" x14ac:dyDescent="0.25">
      <c r="B13" s="4">
        <v>5</v>
      </c>
      <c r="C13" s="16" t="s">
        <v>142</v>
      </c>
      <c r="D13" s="27" t="s">
        <v>143</v>
      </c>
      <c r="E13" s="28"/>
      <c r="F13" s="28"/>
      <c r="G13" s="28"/>
      <c r="H13" s="28"/>
      <c r="I13" s="29"/>
      <c r="J13" s="4">
        <v>81</v>
      </c>
      <c r="K13" s="4">
        <v>89</v>
      </c>
      <c r="L13" s="4">
        <v>0</v>
      </c>
      <c r="M13" s="4">
        <v>84</v>
      </c>
      <c r="N13" s="4">
        <v>77</v>
      </c>
      <c r="O13" s="4">
        <v>0</v>
      </c>
      <c r="P13" s="4">
        <v>0</v>
      </c>
      <c r="Q13" s="10">
        <f t="shared" si="0"/>
        <v>25.833333333333332</v>
      </c>
    </row>
    <row r="14" spans="2:22" x14ac:dyDescent="0.25">
      <c r="B14" s="4">
        <v>6</v>
      </c>
      <c r="C14" s="16" t="s">
        <v>144</v>
      </c>
      <c r="D14" s="27" t="s">
        <v>145</v>
      </c>
      <c r="E14" s="28"/>
      <c r="F14" s="28"/>
      <c r="G14" s="28"/>
      <c r="H14" s="28"/>
      <c r="I14" s="29"/>
      <c r="J14" s="4">
        <v>0</v>
      </c>
      <c r="K14" s="4">
        <v>75</v>
      </c>
      <c r="L14" s="4">
        <v>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72.166666666666671</v>
      </c>
    </row>
    <row r="15" spans="2:22" x14ac:dyDescent="0.25">
      <c r="B15" s="4">
        <v>7</v>
      </c>
      <c r="C15" s="16" t="s">
        <v>146</v>
      </c>
      <c r="D15" s="27" t="s">
        <v>147</v>
      </c>
      <c r="E15" s="28"/>
      <c r="F15" s="28"/>
      <c r="G15" s="28"/>
      <c r="H15" s="28"/>
      <c r="I15" s="29"/>
      <c r="J15" s="4">
        <v>83</v>
      </c>
      <c r="K15" s="4">
        <v>90</v>
      </c>
      <c r="L15" s="4">
        <v>88</v>
      </c>
      <c r="M15" s="4">
        <v>92</v>
      </c>
      <c r="N15" s="4">
        <v>80</v>
      </c>
      <c r="O15" s="4">
        <v>0</v>
      </c>
      <c r="P15" s="4">
        <v>0</v>
      </c>
      <c r="Q15" s="10">
        <f t="shared" si="0"/>
        <v>71.666666666666671</v>
      </c>
    </row>
    <row r="16" spans="2:22" x14ac:dyDescent="0.25">
      <c r="B16" s="4">
        <v>8</v>
      </c>
      <c r="C16" s="16" t="s">
        <v>148</v>
      </c>
      <c r="D16" s="27" t="s">
        <v>149</v>
      </c>
      <c r="E16" s="28"/>
      <c r="F16" s="28"/>
      <c r="G16" s="28"/>
      <c r="H16" s="28"/>
      <c r="I16" s="29"/>
      <c r="J16" s="4">
        <v>73</v>
      </c>
      <c r="K16" s="4">
        <v>90</v>
      </c>
      <c r="L16" s="4">
        <v>95</v>
      </c>
      <c r="M16" s="4">
        <v>92</v>
      </c>
      <c r="N16" s="4">
        <v>80</v>
      </c>
      <c r="O16" s="4">
        <v>0</v>
      </c>
      <c r="P16" s="4">
        <v>0</v>
      </c>
      <c r="Q16" s="10">
        <f t="shared" si="0"/>
        <v>26.166666666666668</v>
      </c>
    </row>
    <row r="17" spans="2:22" x14ac:dyDescent="0.25">
      <c r="B17" s="4">
        <v>9</v>
      </c>
      <c r="C17" s="16" t="s">
        <v>150</v>
      </c>
      <c r="D17" s="27" t="s">
        <v>151</v>
      </c>
      <c r="E17" s="28"/>
      <c r="F17" s="28"/>
      <c r="G17" s="28"/>
      <c r="H17" s="28"/>
      <c r="I17" s="29"/>
      <c r="J17" s="4">
        <v>0</v>
      </c>
      <c r="K17" s="4">
        <v>0</v>
      </c>
      <c r="L17" s="4">
        <v>0</v>
      </c>
      <c r="M17" s="4">
        <v>85</v>
      </c>
      <c r="N17" s="4">
        <v>72</v>
      </c>
      <c r="O17" s="4">
        <v>0</v>
      </c>
      <c r="P17" s="4">
        <v>0</v>
      </c>
      <c r="Q17" s="10">
        <f t="shared" si="0"/>
        <v>38.333333333333336</v>
      </c>
    </row>
    <row r="18" spans="2:22" x14ac:dyDescent="0.25">
      <c r="B18" s="4">
        <v>10</v>
      </c>
      <c r="C18" s="16" t="s">
        <v>152</v>
      </c>
      <c r="D18" s="27" t="s">
        <v>153</v>
      </c>
      <c r="E18" s="28"/>
      <c r="F18" s="28"/>
      <c r="G18" s="28"/>
      <c r="H18" s="28"/>
      <c r="I18" s="29"/>
      <c r="J18" s="4">
        <v>76</v>
      </c>
      <c r="K18" s="4">
        <v>82</v>
      </c>
      <c r="L18" s="4">
        <v>0</v>
      </c>
      <c r="M18" s="4">
        <v>72</v>
      </c>
      <c r="N18" s="4">
        <v>0</v>
      </c>
      <c r="O18" s="4">
        <v>0</v>
      </c>
      <c r="P18" s="4">
        <v>0</v>
      </c>
      <c r="Q18" s="10">
        <f t="shared" si="0"/>
        <v>69.833333333333329</v>
      </c>
    </row>
    <row r="19" spans="2:22" x14ac:dyDescent="0.25">
      <c r="B19" s="4">
        <v>11</v>
      </c>
      <c r="C19" s="16" t="s">
        <v>154</v>
      </c>
      <c r="D19" s="27" t="s">
        <v>155</v>
      </c>
      <c r="E19" s="28"/>
      <c r="F19" s="28"/>
      <c r="G19" s="28"/>
      <c r="H19" s="28"/>
      <c r="I19" s="29"/>
      <c r="J19" s="4">
        <v>78</v>
      </c>
      <c r="K19" s="4">
        <v>89</v>
      </c>
      <c r="L19" s="4">
        <v>86</v>
      </c>
      <c r="M19" s="4">
        <v>81</v>
      </c>
      <c r="N19" s="4">
        <v>85</v>
      </c>
      <c r="O19" s="4">
        <v>0</v>
      </c>
      <c r="P19" s="4">
        <v>0</v>
      </c>
      <c r="Q19" s="10">
        <f t="shared" si="0"/>
        <v>0</v>
      </c>
    </row>
    <row r="20" spans="2:22" x14ac:dyDescent="0.25">
      <c r="B20" s="4">
        <v>12</v>
      </c>
      <c r="C20" s="16" t="s">
        <v>156</v>
      </c>
      <c r="D20" s="27" t="s">
        <v>157</v>
      </c>
      <c r="E20" s="28"/>
      <c r="F20" s="28"/>
      <c r="G20" s="28"/>
      <c r="H20" s="28"/>
      <c r="I20" s="29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25.333333333333332</v>
      </c>
    </row>
    <row r="21" spans="2:22" x14ac:dyDescent="0.25">
      <c r="B21" s="4">
        <v>13</v>
      </c>
      <c r="C21" s="16" t="s">
        <v>158</v>
      </c>
      <c r="D21" s="27" t="s">
        <v>159</v>
      </c>
      <c r="E21" s="28"/>
      <c r="F21" s="28"/>
      <c r="G21" s="28"/>
      <c r="H21" s="28"/>
      <c r="I21" s="29"/>
      <c r="J21" s="4">
        <v>70</v>
      </c>
      <c r="K21" s="4">
        <v>82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73.333333333333329</v>
      </c>
    </row>
    <row r="22" spans="2:22" x14ac:dyDescent="0.25">
      <c r="B22" s="4">
        <v>14</v>
      </c>
      <c r="C22" s="16" t="s">
        <v>160</v>
      </c>
      <c r="D22" s="27" t="s">
        <v>161</v>
      </c>
      <c r="E22" s="28"/>
      <c r="F22" s="28"/>
      <c r="G22" s="28"/>
      <c r="H22" s="28"/>
      <c r="I22" s="29"/>
      <c r="J22" s="4">
        <v>85</v>
      </c>
      <c r="K22" s="4">
        <v>90</v>
      </c>
      <c r="L22" s="4">
        <v>94</v>
      </c>
      <c r="M22" s="4">
        <v>81</v>
      </c>
      <c r="N22" s="4">
        <v>90</v>
      </c>
      <c r="O22" s="4">
        <v>0</v>
      </c>
      <c r="P22" s="4">
        <v>0</v>
      </c>
      <c r="Q22" s="10">
        <f t="shared" si="0"/>
        <v>50</v>
      </c>
    </row>
    <row r="23" spans="2:22" x14ac:dyDescent="0.25">
      <c r="B23" s="4">
        <v>15</v>
      </c>
      <c r="C23" s="17" t="s">
        <v>162</v>
      </c>
      <c r="D23" s="27" t="s">
        <v>163</v>
      </c>
      <c r="E23" s="28"/>
      <c r="F23" s="28"/>
      <c r="G23" s="28"/>
      <c r="H23" s="28"/>
      <c r="I23" s="29"/>
      <c r="J23" s="4">
        <v>74</v>
      </c>
      <c r="K23" s="4">
        <v>78</v>
      </c>
      <c r="L23" s="4">
        <v>0</v>
      </c>
      <c r="M23" s="4">
        <v>73</v>
      </c>
      <c r="N23" s="4">
        <v>75</v>
      </c>
      <c r="O23" s="4">
        <v>0</v>
      </c>
      <c r="P23" s="4">
        <v>0</v>
      </c>
      <c r="Q23" s="10">
        <f t="shared" si="0"/>
        <v>65.166666666666671</v>
      </c>
    </row>
    <row r="24" spans="2:22" x14ac:dyDescent="0.25">
      <c r="B24" s="4">
        <v>16</v>
      </c>
      <c r="C24" s="22" t="s">
        <v>164</v>
      </c>
      <c r="D24" s="27" t="s">
        <v>165</v>
      </c>
      <c r="E24" s="28"/>
      <c r="F24" s="28"/>
      <c r="G24" s="28"/>
      <c r="H24" s="28"/>
      <c r="I24" s="29"/>
      <c r="J24" s="4">
        <v>76</v>
      </c>
      <c r="K24" s="4">
        <v>82</v>
      </c>
      <c r="L24" s="4">
        <v>73</v>
      </c>
      <c r="M24" s="4">
        <v>84</v>
      </c>
      <c r="N24" s="4">
        <v>76</v>
      </c>
      <c r="O24" s="4">
        <v>0</v>
      </c>
      <c r="P24" s="4">
        <v>0</v>
      </c>
      <c r="Q24" s="10">
        <f t="shared" si="0"/>
        <v>57</v>
      </c>
    </row>
    <row r="25" spans="2:22" x14ac:dyDescent="0.25">
      <c r="B25" s="4">
        <v>17</v>
      </c>
      <c r="C25" s="17" t="s">
        <v>166</v>
      </c>
      <c r="D25" s="27" t="s">
        <v>167</v>
      </c>
      <c r="E25" s="28"/>
      <c r="F25" s="28"/>
      <c r="G25" s="28"/>
      <c r="H25" s="28"/>
      <c r="I25" s="29"/>
      <c r="J25" s="4">
        <v>85</v>
      </c>
      <c r="K25" s="4">
        <v>90</v>
      </c>
      <c r="L25" s="4">
        <v>0</v>
      </c>
      <c r="M25" s="4">
        <v>81</v>
      </c>
      <c r="N25" s="4">
        <v>86</v>
      </c>
      <c r="O25" s="4">
        <v>0</v>
      </c>
      <c r="P25" s="4">
        <v>0</v>
      </c>
      <c r="Q25" s="10">
        <f t="shared" si="0"/>
        <v>50.333333333333336</v>
      </c>
      <c r="V25" t="s">
        <v>229</v>
      </c>
    </row>
    <row r="26" spans="2:22" x14ac:dyDescent="0.25">
      <c r="B26" s="4">
        <v>18</v>
      </c>
      <c r="C26" s="22" t="s">
        <v>168</v>
      </c>
      <c r="D26" s="27" t="s">
        <v>169</v>
      </c>
      <c r="E26" s="28"/>
      <c r="F26" s="28"/>
      <c r="G26" s="28"/>
      <c r="H26" s="28"/>
      <c r="I26" s="29"/>
      <c r="J26" s="4">
        <v>70</v>
      </c>
      <c r="K26" s="4">
        <v>78</v>
      </c>
      <c r="L26" s="4">
        <v>0</v>
      </c>
      <c r="M26" s="4">
        <v>79</v>
      </c>
      <c r="N26" s="4">
        <v>75</v>
      </c>
      <c r="O26" s="4">
        <v>0</v>
      </c>
      <c r="P26" s="4">
        <v>0</v>
      </c>
      <c r="Q26" s="10">
        <f t="shared" si="0"/>
        <v>68.833333333333329</v>
      </c>
    </row>
    <row r="27" spans="2:22" x14ac:dyDescent="0.25">
      <c r="B27" s="4">
        <v>19</v>
      </c>
      <c r="C27" s="17" t="s">
        <v>170</v>
      </c>
      <c r="D27" s="27" t="s">
        <v>171</v>
      </c>
      <c r="E27" s="28"/>
      <c r="F27" s="28"/>
      <c r="G27" s="28"/>
      <c r="H27" s="28"/>
      <c r="I27" s="29"/>
      <c r="J27" s="4">
        <v>73</v>
      </c>
      <c r="K27" s="4">
        <v>90</v>
      </c>
      <c r="L27" s="4">
        <v>84</v>
      </c>
      <c r="M27" s="4">
        <v>86</v>
      </c>
      <c r="N27" s="4">
        <v>80</v>
      </c>
      <c r="O27" s="4">
        <v>0</v>
      </c>
      <c r="P27" s="4">
        <v>0</v>
      </c>
      <c r="Q27" s="10">
        <f t="shared" si="0"/>
        <v>66.5</v>
      </c>
    </row>
    <row r="28" spans="2:22" x14ac:dyDescent="0.25">
      <c r="B28" s="4">
        <v>20</v>
      </c>
      <c r="C28" s="23" t="s">
        <v>172</v>
      </c>
      <c r="D28" s="27" t="s">
        <v>173</v>
      </c>
      <c r="E28" s="28"/>
      <c r="F28" s="28"/>
      <c r="G28" s="28"/>
      <c r="H28" s="28"/>
      <c r="I28" s="29"/>
      <c r="J28" s="4">
        <v>76</v>
      </c>
      <c r="K28" s="4">
        <v>79</v>
      </c>
      <c r="L28" s="4">
        <v>84</v>
      </c>
      <c r="M28" s="4">
        <v>84</v>
      </c>
      <c r="N28" s="4">
        <v>76</v>
      </c>
      <c r="O28" s="4">
        <v>0</v>
      </c>
      <c r="P28" s="4">
        <v>0</v>
      </c>
      <c r="Q28" s="10">
        <f t="shared" si="0"/>
        <v>71</v>
      </c>
    </row>
    <row r="29" spans="2:22" x14ac:dyDescent="0.25">
      <c r="B29" s="4">
        <v>21</v>
      </c>
      <c r="C29" s="17" t="s">
        <v>174</v>
      </c>
      <c r="D29" s="27" t="s">
        <v>175</v>
      </c>
      <c r="E29" s="28"/>
      <c r="F29" s="28"/>
      <c r="G29" s="28"/>
      <c r="H29" s="28"/>
      <c r="I29" s="29"/>
      <c r="J29" s="4">
        <v>77</v>
      </c>
      <c r="K29" s="4">
        <v>92</v>
      </c>
      <c r="L29" s="4">
        <v>90</v>
      </c>
      <c r="M29" s="4">
        <v>75</v>
      </c>
      <c r="N29" s="4">
        <v>92</v>
      </c>
      <c r="O29" s="4">
        <v>0</v>
      </c>
      <c r="P29" s="4">
        <v>0</v>
      </c>
      <c r="Q29" s="10">
        <f t="shared" si="0"/>
        <v>71.5</v>
      </c>
    </row>
    <row r="30" spans="2:22" x14ac:dyDescent="0.25">
      <c r="B30" s="4">
        <v>22</v>
      </c>
      <c r="C30" s="22" t="s">
        <v>176</v>
      </c>
      <c r="D30" s="27" t="s">
        <v>177</v>
      </c>
      <c r="E30" s="28"/>
      <c r="F30" s="28"/>
      <c r="G30" s="28"/>
      <c r="H30" s="28"/>
      <c r="I30" s="29"/>
      <c r="J30" s="4">
        <v>79</v>
      </c>
      <c r="K30" s="4">
        <v>90</v>
      </c>
      <c r="L30" s="4">
        <v>77</v>
      </c>
      <c r="M30" s="4">
        <v>96</v>
      </c>
      <c r="N30" s="4">
        <v>87</v>
      </c>
      <c r="O30" s="4">
        <v>0</v>
      </c>
      <c r="P30" s="4">
        <v>0</v>
      </c>
      <c r="Q30" s="10">
        <f t="shared" si="0"/>
        <v>71.5</v>
      </c>
    </row>
    <row r="31" spans="2:22" x14ac:dyDescent="0.25">
      <c r="B31" s="4">
        <v>23</v>
      </c>
      <c r="C31" s="17" t="s">
        <v>179</v>
      </c>
      <c r="D31" s="30" t="s">
        <v>178</v>
      </c>
      <c r="E31" s="30"/>
      <c r="F31" s="30"/>
      <c r="G31" s="30"/>
      <c r="H31" s="30"/>
      <c r="I31" s="30"/>
      <c r="J31" s="4">
        <v>79</v>
      </c>
      <c r="K31" s="4">
        <v>90</v>
      </c>
      <c r="L31" s="4">
        <v>90</v>
      </c>
      <c r="M31" s="4">
        <v>86</v>
      </c>
      <c r="N31" s="4">
        <v>84</v>
      </c>
      <c r="O31" s="4">
        <v>0</v>
      </c>
      <c r="P31" s="4">
        <v>0</v>
      </c>
      <c r="Q31" s="10">
        <f t="shared" si="0"/>
        <v>0</v>
      </c>
    </row>
    <row r="32" spans="2:22" x14ac:dyDescent="0.25">
      <c r="B32" s="4">
        <v>24</v>
      </c>
      <c r="C32" s="22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4">
        <v>25</v>
      </c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4">
        <v>26</v>
      </c>
      <c r="C34" s="3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4">
        <v>27</v>
      </c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4">
        <v>28</v>
      </c>
      <c r="C36" s="3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4">
        <v>29</v>
      </c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4">
        <v>30</v>
      </c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4">
        <v>31</v>
      </c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4">
        <v>32</v>
      </c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4"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4"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4"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4"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4"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4"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4"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4"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4"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4"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4"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4"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4">
        <v>45</v>
      </c>
      <c r="C53" s="7"/>
      <c r="D53" s="30"/>
      <c r="E53" s="30"/>
      <c r="F53" s="30"/>
      <c r="G53" s="30"/>
      <c r="H53" s="30"/>
      <c r="I53" s="30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4">
        <v>46</v>
      </c>
      <c r="C54" s="3"/>
      <c r="D54" s="32"/>
      <c r="E54" s="33"/>
      <c r="F54" s="33"/>
      <c r="G54" s="33"/>
      <c r="H54" s="33"/>
      <c r="I54" s="34"/>
      <c r="J54" s="3"/>
      <c r="K54" s="3"/>
      <c r="L54" s="3"/>
      <c r="M54" s="3"/>
      <c r="N54" s="3"/>
      <c r="O54" s="3"/>
      <c r="P54" s="3"/>
      <c r="Q54" s="10"/>
    </row>
    <row r="55" spans="2:17" x14ac:dyDescent="0.25">
      <c r="C55" s="31"/>
      <c r="D55" s="31"/>
      <c r="E55" s="1"/>
      <c r="H55" s="42" t="s">
        <v>19</v>
      </c>
      <c r="I55" s="42"/>
      <c r="J55" s="11">
        <f>COUNTIF(J10:J54,"&gt;=70")</f>
        <v>19</v>
      </c>
      <c r="K55" s="11">
        <f t="shared" ref="K55:P55" si="1">COUNTIF(K10:K54,"&gt;=70")</f>
        <v>20</v>
      </c>
      <c r="L55" s="11">
        <f t="shared" si="1"/>
        <v>12</v>
      </c>
      <c r="M55" s="11">
        <f t="shared" si="1"/>
        <v>19</v>
      </c>
      <c r="N55" s="11">
        <f t="shared" si="1"/>
        <v>17</v>
      </c>
      <c r="O55" s="11">
        <f t="shared" si="1"/>
        <v>0</v>
      </c>
      <c r="P55" s="11">
        <f t="shared" si="1"/>
        <v>0</v>
      </c>
      <c r="Q55" s="15">
        <f>COUNTIF(Q9:Q49,"&gt;=70")</f>
        <v>7</v>
      </c>
    </row>
    <row r="56" spans="2:17" x14ac:dyDescent="0.25">
      <c r="C56" s="31"/>
      <c r="D56" s="31"/>
      <c r="E56" s="8"/>
      <c r="H56" s="43" t="s">
        <v>20</v>
      </c>
      <c r="I56" s="43"/>
      <c r="J56" s="12">
        <f>COUNTIF(J10:J54,"&lt;70")</f>
        <v>3</v>
      </c>
      <c r="K56" s="12">
        <f t="shared" ref="K56:P56" si="2">COUNTIF(K10:K54,"&lt;70")</f>
        <v>2</v>
      </c>
      <c r="L56" s="12">
        <f t="shared" si="2"/>
        <v>10</v>
      </c>
      <c r="M56" s="12">
        <f t="shared" si="2"/>
        <v>3</v>
      </c>
      <c r="N56" s="12">
        <f t="shared" si="2"/>
        <v>5</v>
      </c>
      <c r="O56" s="12">
        <f t="shared" si="2"/>
        <v>22</v>
      </c>
      <c r="P56" s="12">
        <f t="shared" si="2"/>
        <v>22</v>
      </c>
      <c r="Q56" s="12">
        <f>COUNTIF(Q9:Q54,"&lt;70")</f>
        <v>16</v>
      </c>
    </row>
    <row r="57" spans="2:17" x14ac:dyDescent="0.25">
      <c r="C57" s="31"/>
      <c r="D57" s="31"/>
      <c r="E57" s="31"/>
      <c r="H57" s="43" t="s">
        <v>21</v>
      </c>
      <c r="I57" s="43"/>
      <c r="J57" s="12">
        <f>COUNT(J10:J54)</f>
        <v>22</v>
      </c>
      <c r="K57" s="12">
        <f t="shared" ref="K57:P57" si="3">COUNT(K10:K54)</f>
        <v>22</v>
      </c>
      <c r="L57" s="12">
        <f t="shared" si="3"/>
        <v>22</v>
      </c>
      <c r="M57" s="12">
        <f t="shared" si="3"/>
        <v>22</v>
      </c>
      <c r="N57" s="12">
        <f t="shared" si="3"/>
        <v>22</v>
      </c>
      <c r="O57" s="12">
        <f t="shared" si="3"/>
        <v>22</v>
      </c>
      <c r="P57" s="12">
        <f t="shared" si="3"/>
        <v>22</v>
      </c>
      <c r="Q57" s="12">
        <f>COUNT(Q9:Q54)</f>
        <v>23</v>
      </c>
    </row>
    <row r="58" spans="2:17" x14ac:dyDescent="0.25">
      <c r="C58" s="31"/>
      <c r="D58" s="31"/>
      <c r="E58" s="1"/>
      <c r="H58" s="44" t="s">
        <v>16</v>
      </c>
      <c r="I58" s="44"/>
      <c r="J58" s="13">
        <f>J55/J57</f>
        <v>0.86363636363636365</v>
      </c>
      <c r="K58" s="14">
        <f t="shared" ref="K58:Q58" si="4">K55/K57</f>
        <v>0.90909090909090906</v>
      </c>
      <c r="L58" s="14">
        <f t="shared" si="4"/>
        <v>0.54545454545454541</v>
      </c>
      <c r="M58" s="14">
        <f t="shared" si="4"/>
        <v>0.86363636363636365</v>
      </c>
      <c r="N58" s="14">
        <f t="shared" si="4"/>
        <v>0.77272727272727271</v>
      </c>
      <c r="O58" s="14">
        <f t="shared" si="4"/>
        <v>0</v>
      </c>
      <c r="P58" s="14">
        <f t="shared" si="4"/>
        <v>0</v>
      </c>
      <c r="Q58" s="14">
        <f t="shared" si="4"/>
        <v>0.30434782608695654</v>
      </c>
    </row>
    <row r="59" spans="2:17" x14ac:dyDescent="0.25">
      <c r="C59" s="31"/>
      <c r="D59" s="31"/>
      <c r="E59" s="1"/>
      <c r="H59" s="44" t="s">
        <v>17</v>
      </c>
      <c r="I59" s="44"/>
      <c r="J59" s="13">
        <f>J56/J57</f>
        <v>0.13636363636363635</v>
      </c>
      <c r="K59" s="13">
        <f t="shared" ref="K59:Q59" si="5">K56/K57</f>
        <v>9.0909090909090912E-2</v>
      </c>
      <c r="L59" s="14">
        <f t="shared" si="5"/>
        <v>0.45454545454545453</v>
      </c>
      <c r="M59" s="14">
        <f t="shared" si="5"/>
        <v>0.13636363636363635</v>
      </c>
      <c r="N59" s="14">
        <f t="shared" si="5"/>
        <v>0.22727272727272727</v>
      </c>
      <c r="O59" s="14">
        <f t="shared" si="5"/>
        <v>1</v>
      </c>
      <c r="P59" s="14">
        <f t="shared" si="5"/>
        <v>1</v>
      </c>
      <c r="Q59" s="14">
        <f t="shared" si="5"/>
        <v>0.69565217391304346</v>
      </c>
    </row>
    <row r="60" spans="2:17" x14ac:dyDescent="0.25">
      <c r="C60" s="31"/>
      <c r="D60" s="31"/>
      <c r="E60" s="8"/>
    </row>
    <row r="61" spans="2:17" x14ac:dyDescent="0.25">
      <c r="C61" s="1"/>
      <c r="D61" s="1"/>
      <c r="E61" s="8"/>
    </row>
    <row r="62" spans="2:17" x14ac:dyDescent="0.25">
      <c r="J62" s="45"/>
      <c r="K62" s="45"/>
      <c r="L62" s="45"/>
      <c r="M62" s="45"/>
      <c r="N62" s="45"/>
      <c r="O62" s="45"/>
      <c r="P62" s="45"/>
    </row>
    <row r="63" spans="2:17" x14ac:dyDescent="0.25">
      <c r="J63" s="39" t="s">
        <v>18</v>
      </c>
      <c r="K63" s="39"/>
      <c r="L63" s="39"/>
      <c r="M63" s="39"/>
      <c r="N63" s="39"/>
      <c r="O63" s="39"/>
      <c r="P63" s="39"/>
    </row>
  </sheetData>
  <mergeCells count="6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Q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62"/>
  <sheetViews>
    <sheetView zoomScale="84" zoomScaleNormal="84" workbookViewId="0">
      <selection activeCell="U9" sqref="U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3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3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23" x14ac:dyDescent="0.25">
      <c r="C4" t="s">
        <v>0</v>
      </c>
      <c r="D4" s="46" t="s">
        <v>33</v>
      </c>
      <c r="E4" s="46"/>
      <c r="F4" s="46"/>
      <c r="G4" s="46"/>
      <c r="I4" t="s">
        <v>1</v>
      </c>
      <c r="J4" s="36" t="s">
        <v>36</v>
      </c>
      <c r="K4" s="36"/>
      <c r="M4" t="s">
        <v>2</v>
      </c>
      <c r="N4" s="37">
        <v>45639</v>
      </c>
      <c r="O4" s="37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36" t="s">
        <v>32</v>
      </c>
      <c r="E6" s="36"/>
      <c r="F6" s="36"/>
      <c r="G6" s="36"/>
      <c r="I6" s="31" t="s">
        <v>22</v>
      </c>
      <c r="J6" s="31"/>
      <c r="K6" s="40" t="s">
        <v>24</v>
      </c>
      <c r="L6" s="40"/>
      <c r="M6" s="40"/>
      <c r="N6" s="40"/>
      <c r="O6" s="40"/>
      <c r="P6" s="40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W8">
        <f>SUM(M9:M27)</f>
        <v>1359</v>
      </c>
    </row>
    <row r="9" spans="2:23" x14ac:dyDescent="0.25">
      <c r="B9" s="6">
        <v>1</v>
      </c>
      <c r="C9" s="3" t="s">
        <v>50</v>
      </c>
      <c r="D9" s="38" t="s">
        <v>51</v>
      </c>
      <c r="E9" s="38"/>
      <c r="F9" s="38"/>
      <c r="G9" s="38"/>
      <c r="H9" s="38"/>
      <c r="I9" s="3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SUM(J9:N9)/6</f>
        <v>0</v>
      </c>
    </row>
    <row r="10" spans="2:23" x14ac:dyDescent="0.25">
      <c r="B10" s="6">
        <f>B9+1</f>
        <v>2</v>
      </c>
      <c r="C10" s="3" t="s">
        <v>48</v>
      </c>
      <c r="D10" s="38" t="s">
        <v>49</v>
      </c>
      <c r="E10" s="38"/>
      <c r="F10" s="38"/>
      <c r="G10" s="38"/>
      <c r="H10" s="38"/>
      <c r="I10" s="38"/>
      <c r="J10" s="4">
        <v>74</v>
      </c>
      <c r="K10" s="4">
        <v>84</v>
      </c>
      <c r="L10" s="4">
        <v>89</v>
      </c>
      <c r="M10" s="4">
        <v>84</v>
      </c>
      <c r="N10" s="4">
        <v>0</v>
      </c>
      <c r="O10" s="4">
        <v>0</v>
      </c>
      <c r="P10" s="4">
        <v>0</v>
      </c>
      <c r="Q10" s="10">
        <f t="shared" ref="Q10:Q27" si="0">SUM(J10:N10)/6</f>
        <v>55.166666666666664</v>
      </c>
    </row>
    <row r="11" spans="2:23" x14ac:dyDescent="0.25">
      <c r="B11" s="6">
        <f t="shared" ref="B11:B53" si="1">B10+1</f>
        <v>3</v>
      </c>
      <c r="C11" s="3" t="s">
        <v>52</v>
      </c>
      <c r="D11" s="38" t="s">
        <v>53</v>
      </c>
      <c r="E11" s="38"/>
      <c r="F11" s="38"/>
      <c r="G11" s="38"/>
      <c r="H11" s="38"/>
      <c r="I11" s="38"/>
      <c r="J11" s="4">
        <v>75</v>
      </c>
      <c r="K11" s="4">
        <v>84</v>
      </c>
      <c r="L11" s="4">
        <v>89</v>
      </c>
      <c r="M11" s="4">
        <v>88</v>
      </c>
      <c r="N11" s="4">
        <v>0</v>
      </c>
      <c r="O11" s="4">
        <v>0</v>
      </c>
      <c r="P11" s="4">
        <v>0</v>
      </c>
      <c r="Q11" s="10">
        <f t="shared" si="0"/>
        <v>56</v>
      </c>
    </row>
    <row r="12" spans="2:23" x14ac:dyDescent="0.25">
      <c r="B12" s="6">
        <f t="shared" si="1"/>
        <v>4</v>
      </c>
      <c r="C12" s="3" t="s">
        <v>54</v>
      </c>
      <c r="D12" s="38" t="s">
        <v>55</v>
      </c>
      <c r="E12" s="38"/>
      <c r="F12" s="38"/>
      <c r="G12" s="38"/>
      <c r="H12" s="38"/>
      <c r="I12" s="38"/>
      <c r="J12" s="4">
        <v>70</v>
      </c>
      <c r="K12" s="4">
        <v>90</v>
      </c>
      <c r="L12" s="4">
        <v>94</v>
      </c>
      <c r="M12" s="4">
        <v>87</v>
      </c>
      <c r="N12" s="4">
        <v>0</v>
      </c>
      <c r="O12" s="4">
        <v>0</v>
      </c>
      <c r="P12" s="4">
        <v>0</v>
      </c>
      <c r="Q12" s="10">
        <f t="shared" si="0"/>
        <v>56.833333333333336</v>
      </c>
    </row>
    <row r="13" spans="2:23" x14ac:dyDescent="0.25">
      <c r="B13" s="6">
        <f t="shared" si="1"/>
        <v>5</v>
      </c>
      <c r="C13" s="3" t="s">
        <v>56</v>
      </c>
      <c r="D13" s="38" t="s">
        <v>57</v>
      </c>
      <c r="E13" s="38"/>
      <c r="F13" s="38"/>
      <c r="G13" s="38"/>
      <c r="H13" s="38"/>
      <c r="I13" s="3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3" x14ac:dyDescent="0.25">
      <c r="B14" s="6">
        <f t="shared" si="1"/>
        <v>6</v>
      </c>
      <c r="C14" s="3" t="s">
        <v>58</v>
      </c>
      <c r="D14" s="38" t="s">
        <v>59</v>
      </c>
      <c r="E14" s="38"/>
      <c r="F14" s="38"/>
      <c r="G14" s="38"/>
      <c r="H14" s="38"/>
      <c r="I14" s="38"/>
      <c r="J14" s="4">
        <v>0</v>
      </c>
      <c r="K14" s="4">
        <v>90</v>
      </c>
      <c r="L14" s="4">
        <v>91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45.166666666666664</v>
      </c>
    </row>
    <row r="15" spans="2:23" x14ac:dyDescent="0.25">
      <c r="B15" s="6">
        <f t="shared" si="1"/>
        <v>7</v>
      </c>
      <c r="C15" s="3" t="s">
        <v>60</v>
      </c>
      <c r="D15" s="38" t="s">
        <v>61</v>
      </c>
      <c r="E15" s="38"/>
      <c r="F15" s="38"/>
      <c r="G15" s="38"/>
      <c r="H15" s="38"/>
      <c r="I15" s="38"/>
      <c r="J15" s="4">
        <v>73</v>
      </c>
      <c r="K15" s="4">
        <v>84</v>
      </c>
      <c r="L15" s="4">
        <v>91</v>
      </c>
      <c r="M15" s="4">
        <v>84</v>
      </c>
      <c r="N15" s="4">
        <v>0</v>
      </c>
      <c r="O15" s="4">
        <v>0</v>
      </c>
      <c r="P15" s="4">
        <v>0</v>
      </c>
      <c r="Q15" s="10">
        <f t="shared" si="0"/>
        <v>55.333333333333336</v>
      </c>
    </row>
    <row r="16" spans="2:23" x14ac:dyDescent="0.25">
      <c r="B16" s="6">
        <f t="shared" si="1"/>
        <v>8</v>
      </c>
      <c r="C16" s="3" t="s">
        <v>62</v>
      </c>
      <c r="D16" s="38" t="s">
        <v>63</v>
      </c>
      <c r="E16" s="38"/>
      <c r="F16" s="38"/>
      <c r="G16" s="38"/>
      <c r="H16" s="38"/>
      <c r="I16" s="38"/>
      <c r="J16" s="4">
        <v>71</v>
      </c>
      <c r="K16" s="4">
        <v>82</v>
      </c>
      <c r="L16" s="4">
        <v>86</v>
      </c>
      <c r="M16" s="4">
        <v>91</v>
      </c>
      <c r="N16" s="4">
        <v>0</v>
      </c>
      <c r="O16" s="4">
        <v>0</v>
      </c>
      <c r="P16" s="4">
        <v>0</v>
      </c>
      <c r="Q16" s="10">
        <f t="shared" si="0"/>
        <v>55</v>
      </c>
    </row>
    <row r="17" spans="2:17" x14ac:dyDescent="0.25">
      <c r="B17" s="6">
        <f t="shared" si="1"/>
        <v>9</v>
      </c>
      <c r="C17" s="3" t="s">
        <v>64</v>
      </c>
      <c r="D17" s="38" t="s">
        <v>65</v>
      </c>
      <c r="E17" s="38"/>
      <c r="F17" s="38"/>
      <c r="G17" s="38"/>
      <c r="H17" s="38"/>
      <c r="I17" s="38"/>
      <c r="J17" s="4">
        <v>70</v>
      </c>
      <c r="K17" s="4">
        <v>80</v>
      </c>
      <c r="L17" s="4">
        <v>88</v>
      </c>
      <c r="M17" s="4">
        <v>82</v>
      </c>
      <c r="N17" s="4">
        <v>0</v>
      </c>
      <c r="O17" s="4">
        <v>0</v>
      </c>
      <c r="P17" s="4">
        <v>0</v>
      </c>
      <c r="Q17" s="10">
        <f t="shared" si="0"/>
        <v>53.333333333333336</v>
      </c>
    </row>
    <row r="18" spans="2:17" x14ac:dyDescent="0.25">
      <c r="B18" s="6">
        <f t="shared" si="1"/>
        <v>10</v>
      </c>
      <c r="C18" s="3" t="s">
        <v>66</v>
      </c>
      <c r="D18" s="38" t="s">
        <v>67</v>
      </c>
      <c r="E18" s="38"/>
      <c r="F18" s="38"/>
      <c r="G18" s="38"/>
      <c r="H18" s="38"/>
      <c r="I18" s="38"/>
      <c r="J18" s="4">
        <v>75</v>
      </c>
      <c r="K18" s="4">
        <v>83</v>
      </c>
      <c r="L18" s="4">
        <v>0</v>
      </c>
      <c r="M18" s="4">
        <v>86</v>
      </c>
      <c r="N18" s="4">
        <v>0</v>
      </c>
      <c r="O18" s="4">
        <v>0</v>
      </c>
      <c r="P18" s="4">
        <v>0</v>
      </c>
      <c r="Q18" s="10">
        <f t="shared" si="0"/>
        <v>40.666666666666664</v>
      </c>
    </row>
    <row r="19" spans="2:17" x14ac:dyDescent="0.25">
      <c r="B19" s="6">
        <f t="shared" si="1"/>
        <v>11</v>
      </c>
      <c r="C19" s="3" t="s">
        <v>68</v>
      </c>
      <c r="D19" s="38" t="s">
        <v>69</v>
      </c>
      <c r="E19" s="38"/>
      <c r="F19" s="38"/>
      <c r="G19" s="38"/>
      <c r="H19" s="38"/>
      <c r="I19" s="38"/>
      <c r="J19" s="4">
        <v>86</v>
      </c>
      <c r="K19" s="4">
        <v>87</v>
      </c>
      <c r="L19" s="4">
        <v>0</v>
      </c>
      <c r="M19" s="4">
        <v>82</v>
      </c>
      <c r="N19" s="4">
        <v>0</v>
      </c>
      <c r="O19" s="4">
        <v>0</v>
      </c>
      <c r="P19" s="4">
        <v>0</v>
      </c>
      <c r="Q19" s="10">
        <f t="shared" si="0"/>
        <v>42.5</v>
      </c>
    </row>
    <row r="20" spans="2:17" x14ac:dyDescent="0.25">
      <c r="B20" s="6">
        <f t="shared" si="1"/>
        <v>12</v>
      </c>
      <c r="C20" s="3" t="s">
        <v>70</v>
      </c>
      <c r="D20" s="38" t="s">
        <v>71</v>
      </c>
      <c r="E20" s="38"/>
      <c r="F20" s="38"/>
      <c r="G20" s="38"/>
      <c r="H20" s="38"/>
      <c r="I20" s="38"/>
      <c r="J20" s="4">
        <v>72</v>
      </c>
      <c r="K20" s="4">
        <v>81</v>
      </c>
      <c r="L20" s="4">
        <v>77</v>
      </c>
      <c r="M20" s="4">
        <v>88</v>
      </c>
      <c r="N20" s="4">
        <v>0</v>
      </c>
      <c r="O20" s="4">
        <v>0</v>
      </c>
      <c r="P20" s="4">
        <v>0</v>
      </c>
      <c r="Q20" s="10">
        <f t="shared" si="0"/>
        <v>53</v>
      </c>
    </row>
    <row r="21" spans="2:17" x14ac:dyDescent="0.25">
      <c r="B21" s="6">
        <f t="shared" si="1"/>
        <v>13</v>
      </c>
      <c r="C21" s="3" t="s">
        <v>72</v>
      </c>
      <c r="D21" s="38" t="s">
        <v>73</v>
      </c>
      <c r="E21" s="38"/>
      <c r="F21" s="38"/>
      <c r="G21" s="38"/>
      <c r="H21" s="38"/>
      <c r="I21" s="3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 t="s">
        <v>74</v>
      </c>
      <c r="D22" s="38" t="s">
        <v>75</v>
      </c>
      <c r="E22" s="38"/>
      <c r="F22" s="38"/>
      <c r="G22" s="38"/>
      <c r="H22" s="38"/>
      <c r="I22" s="38"/>
      <c r="J22" s="4">
        <v>0</v>
      </c>
      <c r="K22" s="4">
        <v>0</v>
      </c>
      <c r="L22" s="4">
        <v>0</v>
      </c>
      <c r="M22" s="4">
        <v>73</v>
      </c>
      <c r="N22" s="4">
        <v>0</v>
      </c>
      <c r="O22" s="4">
        <v>0</v>
      </c>
      <c r="P22" s="4">
        <v>0</v>
      </c>
      <c r="Q22" s="10">
        <f t="shared" si="0"/>
        <v>12.166666666666666</v>
      </c>
    </row>
    <row r="23" spans="2:17" x14ac:dyDescent="0.25">
      <c r="B23" s="6">
        <f t="shared" si="1"/>
        <v>15</v>
      </c>
      <c r="C23" s="3" t="s">
        <v>76</v>
      </c>
      <c r="D23" s="38" t="s">
        <v>77</v>
      </c>
      <c r="E23" s="38"/>
      <c r="F23" s="38"/>
      <c r="G23" s="38"/>
      <c r="H23" s="38"/>
      <c r="I23" s="38"/>
      <c r="J23" s="4">
        <v>70</v>
      </c>
      <c r="K23" s="4">
        <v>90</v>
      </c>
      <c r="L23" s="4">
        <v>94</v>
      </c>
      <c r="M23" s="4">
        <v>93</v>
      </c>
      <c r="N23" s="4">
        <v>0</v>
      </c>
      <c r="O23" s="4">
        <v>0</v>
      </c>
      <c r="P23" s="4">
        <v>0</v>
      </c>
      <c r="Q23" s="10">
        <f t="shared" si="0"/>
        <v>57.833333333333336</v>
      </c>
    </row>
    <row r="24" spans="2:17" x14ac:dyDescent="0.25">
      <c r="B24" s="6">
        <f t="shared" si="1"/>
        <v>16</v>
      </c>
      <c r="C24" s="3" t="s">
        <v>78</v>
      </c>
      <c r="D24" s="38" t="s">
        <v>79</v>
      </c>
      <c r="E24" s="38"/>
      <c r="F24" s="38"/>
      <c r="G24" s="38"/>
      <c r="H24" s="38"/>
      <c r="I24" s="38"/>
      <c r="J24" s="4">
        <v>71</v>
      </c>
      <c r="K24" s="4">
        <v>90</v>
      </c>
      <c r="L24" s="4">
        <v>94</v>
      </c>
      <c r="M24" s="4">
        <v>93</v>
      </c>
      <c r="N24" s="4">
        <v>0</v>
      </c>
      <c r="O24" s="4">
        <v>0</v>
      </c>
      <c r="P24" s="4">
        <v>0</v>
      </c>
      <c r="Q24" s="10">
        <f t="shared" si="0"/>
        <v>58</v>
      </c>
    </row>
    <row r="25" spans="2:17" x14ac:dyDescent="0.25">
      <c r="B25" s="6">
        <f t="shared" si="1"/>
        <v>17</v>
      </c>
      <c r="C25" s="3" t="s">
        <v>80</v>
      </c>
      <c r="D25" s="38" t="s">
        <v>81</v>
      </c>
      <c r="E25" s="38"/>
      <c r="F25" s="38"/>
      <c r="G25" s="38"/>
      <c r="H25" s="38"/>
      <c r="I25" s="38"/>
      <c r="J25" s="4">
        <v>78</v>
      </c>
      <c r="K25" s="4">
        <v>85</v>
      </c>
      <c r="L25" s="4">
        <v>73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53.5</v>
      </c>
    </row>
    <row r="26" spans="2:17" x14ac:dyDescent="0.25">
      <c r="B26" s="6">
        <f t="shared" si="1"/>
        <v>18</v>
      </c>
      <c r="C26" s="3" t="s">
        <v>82</v>
      </c>
      <c r="D26" s="38" t="s">
        <v>83</v>
      </c>
      <c r="E26" s="38"/>
      <c r="F26" s="38"/>
      <c r="G26" s="38"/>
      <c r="H26" s="38"/>
      <c r="I26" s="38"/>
      <c r="J26" s="4">
        <v>0</v>
      </c>
      <c r="K26" s="4">
        <v>0</v>
      </c>
      <c r="L26" s="4">
        <v>0</v>
      </c>
      <c r="M26" s="4">
        <v>72</v>
      </c>
      <c r="N26" s="4">
        <v>0</v>
      </c>
      <c r="O26" s="4">
        <v>0</v>
      </c>
      <c r="P26" s="4">
        <v>0</v>
      </c>
      <c r="Q26" s="10">
        <f t="shared" si="0"/>
        <v>12</v>
      </c>
    </row>
    <row r="27" spans="2:17" x14ac:dyDescent="0.25">
      <c r="B27" s="6">
        <f t="shared" si="1"/>
        <v>19</v>
      </c>
      <c r="C27" s="3" t="s">
        <v>85</v>
      </c>
      <c r="D27" s="38" t="s">
        <v>84</v>
      </c>
      <c r="E27" s="38"/>
      <c r="F27" s="38"/>
      <c r="G27" s="38"/>
      <c r="H27" s="38"/>
      <c r="I27" s="38"/>
      <c r="J27" s="4">
        <v>75</v>
      </c>
      <c r="K27" s="4">
        <v>84</v>
      </c>
      <c r="L27" s="4">
        <v>87</v>
      </c>
      <c r="M27" s="4">
        <v>81</v>
      </c>
      <c r="N27" s="4">
        <v>0</v>
      </c>
      <c r="O27" s="4">
        <v>0</v>
      </c>
      <c r="P27" s="4">
        <v>0</v>
      </c>
      <c r="Q27" s="10">
        <f t="shared" si="0"/>
        <v>54.5</v>
      </c>
    </row>
    <row r="28" spans="2:17" x14ac:dyDescent="0.25">
      <c r="B28" s="6">
        <f t="shared" si="1"/>
        <v>20</v>
      </c>
      <c r="C28" s="3"/>
      <c r="D28" s="38"/>
      <c r="E28" s="38"/>
      <c r="F28" s="38"/>
      <c r="G28" s="38"/>
      <c r="H28" s="38"/>
      <c r="I28" s="3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3"/>
      <c r="D29" s="38"/>
      <c r="E29" s="38"/>
      <c r="F29" s="38"/>
      <c r="G29" s="38"/>
      <c r="H29" s="38"/>
      <c r="I29" s="3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8"/>
      <c r="E30" s="38"/>
      <c r="F30" s="38"/>
      <c r="G30" s="38"/>
      <c r="H30" s="38"/>
      <c r="I30" s="3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3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3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3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3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3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3"/>
      <c r="D36" s="47"/>
      <c r="E36" s="47"/>
      <c r="F36" s="47"/>
      <c r="G36" s="47"/>
      <c r="H36" s="47"/>
      <c r="I36" s="4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3"/>
      <c r="D37" s="48"/>
      <c r="E37" s="49"/>
      <c r="F37" s="49"/>
      <c r="G37" s="49"/>
      <c r="H37" s="49"/>
      <c r="I37" s="5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3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42" t="s">
        <v>19</v>
      </c>
      <c r="I54" s="42"/>
      <c r="J54" s="11">
        <f>COUNTIF(J9:J53,"&gt;=70")</f>
        <v>13</v>
      </c>
      <c r="K54" s="11">
        <f t="shared" ref="K54:P54" si="2">COUNTIF(K9:K53,"&gt;=70")</f>
        <v>14</v>
      </c>
      <c r="L54" s="11">
        <f t="shared" si="2"/>
        <v>12</v>
      </c>
      <c r="M54" s="11">
        <f t="shared" si="2"/>
        <v>16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31"/>
      <c r="D55" s="31"/>
      <c r="E55" s="8"/>
      <c r="H55" s="43" t="s">
        <v>20</v>
      </c>
      <c r="I55" s="43"/>
      <c r="J55" s="12">
        <f>COUNTIF(J9:J53,"&lt;70")</f>
        <v>6</v>
      </c>
      <c r="K55" s="12">
        <f t="shared" ref="K55:Q55" si="4">COUNTIF(K9:K53,"&lt;70")</f>
        <v>5</v>
      </c>
      <c r="L55" s="12">
        <f t="shared" si="4"/>
        <v>7</v>
      </c>
      <c r="M55" s="12">
        <f t="shared" si="4"/>
        <v>3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25">
      <c r="C56" s="31"/>
      <c r="D56" s="31"/>
      <c r="E56" s="31"/>
      <c r="H56" s="43" t="s">
        <v>21</v>
      </c>
      <c r="I56" s="43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31"/>
      <c r="D57" s="31"/>
      <c r="E57" s="1"/>
      <c r="H57" s="44" t="s">
        <v>16</v>
      </c>
      <c r="I57" s="44"/>
      <c r="J57" s="13">
        <f>J54/J56</f>
        <v>0.68421052631578949</v>
      </c>
      <c r="K57" s="14">
        <f t="shared" ref="K57:Q57" si="6">K54/K56</f>
        <v>0.73684210526315785</v>
      </c>
      <c r="L57" s="14">
        <f t="shared" si="6"/>
        <v>0.63157894736842102</v>
      </c>
      <c r="M57" s="14">
        <f t="shared" si="6"/>
        <v>0.84210526315789469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31"/>
      <c r="D58" s="31"/>
      <c r="E58" s="1"/>
      <c r="H58" s="44" t="s">
        <v>17</v>
      </c>
      <c r="I58" s="44"/>
      <c r="J58" s="13">
        <f>J55/J56</f>
        <v>0.31578947368421051</v>
      </c>
      <c r="K58" s="13">
        <f t="shared" ref="K58:Q58" si="7">K55/K56</f>
        <v>0.26315789473684209</v>
      </c>
      <c r="L58" s="14">
        <f t="shared" si="7"/>
        <v>0.36842105263157893</v>
      </c>
      <c r="M58" s="14">
        <f t="shared" si="7"/>
        <v>0.15789473684210525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62"/>
  <sheetViews>
    <sheetView topLeftCell="A19" zoomScale="70" zoomScaleNormal="70" workbookViewId="0">
      <selection activeCell="M33" sqref="M3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5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25" x14ac:dyDescent="0.25">
      <c r="C4" t="s">
        <v>0</v>
      </c>
      <c r="D4" s="46" t="s">
        <v>30</v>
      </c>
      <c r="E4" s="46"/>
      <c r="F4" s="46"/>
      <c r="G4" s="46"/>
      <c r="I4" t="s">
        <v>1</v>
      </c>
      <c r="J4" s="36" t="s">
        <v>31</v>
      </c>
      <c r="K4" s="36"/>
      <c r="M4" t="s">
        <v>2</v>
      </c>
      <c r="N4" s="37">
        <v>45639</v>
      </c>
      <c r="O4" s="37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6" t="s">
        <v>32</v>
      </c>
      <c r="E6" s="36"/>
      <c r="F6" s="36"/>
      <c r="G6" s="36"/>
      <c r="I6" s="31" t="s">
        <v>22</v>
      </c>
      <c r="J6" s="31"/>
      <c r="K6" s="40" t="s">
        <v>24</v>
      </c>
      <c r="L6" s="40"/>
      <c r="M6" s="40"/>
      <c r="N6" s="40"/>
      <c r="O6" s="40"/>
      <c r="P6" s="40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5" x14ac:dyDescent="0.25">
      <c r="B9" s="6">
        <v>1</v>
      </c>
      <c r="C9" t="s">
        <v>44</v>
      </c>
      <c r="D9" s="30" t="s">
        <v>45</v>
      </c>
      <c r="E9" s="30"/>
      <c r="F9" s="30"/>
      <c r="G9" s="30"/>
      <c r="H9" s="30"/>
      <c r="I9" s="30"/>
      <c r="J9" s="4">
        <v>90</v>
      </c>
      <c r="K9" s="1">
        <v>86</v>
      </c>
      <c r="L9" s="4">
        <v>80</v>
      </c>
      <c r="M9" s="4">
        <v>93</v>
      </c>
      <c r="N9" s="4">
        <v>0</v>
      </c>
      <c r="O9" s="4">
        <v>0</v>
      </c>
      <c r="P9" s="4">
        <v>0</v>
      </c>
      <c r="Q9" s="10">
        <f>SUM(J9:M9)/4</f>
        <v>87.25</v>
      </c>
      <c r="Y9">
        <f>SUM(M9:M33)</f>
        <v>2183</v>
      </c>
    </row>
    <row r="10" spans="2:25" x14ac:dyDescent="0.25">
      <c r="B10" s="6">
        <f>B9+1</f>
        <v>2</v>
      </c>
      <c r="C10" s="6" t="s">
        <v>46</v>
      </c>
      <c r="D10" s="30" t="s">
        <v>47</v>
      </c>
      <c r="E10" s="30"/>
      <c r="F10" s="30"/>
      <c r="G10" s="30"/>
      <c r="H10" s="30"/>
      <c r="I10" s="30"/>
      <c r="J10" s="4">
        <v>78</v>
      </c>
      <c r="K10" s="4">
        <v>83</v>
      </c>
      <c r="L10" s="4">
        <v>92</v>
      </c>
      <c r="M10" s="4">
        <v>95</v>
      </c>
      <c r="N10" s="4">
        <v>0</v>
      </c>
      <c r="O10" s="4">
        <v>0</v>
      </c>
      <c r="P10" s="4">
        <v>0</v>
      </c>
      <c r="Q10" s="10">
        <f t="shared" ref="Q10:Q33" si="0">SUM(J10:M10)/4</f>
        <v>87</v>
      </c>
    </row>
    <row r="11" spans="2:25" x14ac:dyDescent="0.25">
      <c r="B11" s="6">
        <f t="shared" ref="B11:B53" si="1">B10+1</f>
        <v>3</v>
      </c>
      <c r="C11" s="6" t="s">
        <v>182</v>
      </c>
      <c r="D11" s="30" t="s">
        <v>183</v>
      </c>
      <c r="E11" s="30"/>
      <c r="F11" s="30"/>
      <c r="G11" s="30"/>
      <c r="H11" s="30"/>
      <c r="I11" s="30"/>
      <c r="J11" s="4">
        <v>88</v>
      </c>
      <c r="K11" s="4">
        <v>86</v>
      </c>
      <c r="L11" s="4">
        <v>80</v>
      </c>
      <c r="M11" s="4">
        <v>93</v>
      </c>
      <c r="N11" s="4">
        <v>0</v>
      </c>
      <c r="O11" s="4">
        <v>0</v>
      </c>
      <c r="P11" s="4">
        <v>0</v>
      </c>
      <c r="Q11" s="10">
        <f t="shared" si="0"/>
        <v>86.75</v>
      </c>
    </row>
    <row r="12" spans="2:25" x14ac:dyDescent="0.25">
      <c r="B12" s="6">
        <f t="shared" si="1"/>
        <v>4</v>
      </c>
      <c r="C12" s="6" t="s">
        <v>184</v>
      </c>
      <c r="D12" s="30" t="s">
        <v>185</v>
      </c>
      <c r="E12" s="30"/>
      <c r="F12" s="30"/>
      <c r="G12" s="30"/>
      <c r="H12" s="30"/>
      <c r="I12" s="30"/>
      <c r="J12" s="4">
        <v>90</v>
      </c>
      <c r="K12" s="4">
        <v>86</v>
      </c>
      <c r="L12" s="4">
        <v>80</v>
      </c>
      <c r="M12" s="4">
        <v>93</v>
      </c>
      <c r="N12" s="4">
        <v>0</v>
      </c>
      <c r="O12" s="4">
        <v>0</v>
      </c>
      <c r="P12" s="4">
        <v>0</v>
      </c>
      <c r="Q12" s="10">
        <f t="shared" si="0"/>
        <v>87.25</v>
      </c>
    </row>
    <row r="13" spans="2:25" x14ac:dyDescent="0.25">
      <c r="B13" s="6">
        <f t="shared" si="1"/>
        <v>5</v>
      </c>
      <c r="C13" s="6" t="s">
        <v>186</v>
      </c>
      <c r="D13" s="30" t="s">
        <v>187</v>
      </c>
      <c r="E13" s="30"/>
      <c r="F13" s="30"/>
      <c r="G13" s="30"/>
      <c r="H13" s="30"/>
      <c r="I13" s="30"/>
      <c r="J13" s="4">
        <v>88</v>
      </c>
      <c r="K13" s="4">
        <v>88</v>
      </c>
      <c r="L13" s="4">
        <v>88</v>
      </c>
      <c r="M13" s="4">
        <v>87</v>
      </c>
      <c r="N13" s="4">
        <v>0</v>
      </c>
      <c r="O13" s="4">
        <v>0</v>
      </c>
      <c r="P13" s="4">
        <v>0</v>
      </c>
      <c r="Q13" s="10">
        <f t="shared" si="0"/>
        <v>87.75</v>
      </c>
    </row>
    <row r="14" spans="2:25" x14ac:dyDescent="0.25">
      <c r="B14" s="6">
        <f t="shared" si="1"/>
        <v>6</v>
      </c>
      <c r="C14" s="6" t="s">
        <v>188</v>
      </c>
      <c r="D14" s="30" t="s">
        <v>189</v>
      </c>
      <c r="E14" s="30"/>
      <c r="F14" s="30"/>
      <c r="G14" s="30"/>
      <c r="H14" s="30"/>
      <c r="I14" s="30"/>
      <c r="J14" s="4">
        <v>81</v>
      </c>
      <c r="K14" s="4">
        <v>86</v>
      </c>
      <c r="L14" s="4">
        <v>79</v>
      </c>
      <c r="M14" s="4">
        <v>95</v>
      </c>
      <c r="N14" s="4">
        <v>0</v>
      </c>
      <c r="O14" s="4">
        <v>0</v>
      </c>
      <c r="P14" s="4">
        <v>0</v>
      </c>
      <c r="Q14" s="10">
        <f t="shared" si="0"/>
        <v>85.25</v>
      </c>
    </row>
    <row r="15" spans="2:25" x14ac:dyDescent="0.25">
      <c r="B15" s="6">
        <f t="shared" si="1"/>
        <v>7</v>
      </c>
      <c r="C15" s="6" t="s">
        <v>190</v>
      </c>
      <c r="D15" s="30" t="s">
        <v>191</v>
      </c>
      <c r="E15" s="30"/>
      <c r="F15" s="30"/>
      <c r="G15" s="30"/>
      <c r="H15" s="30"/>
      <c r="I15" s="30"/>
      <c r="J15" s="4">
        <v>84</v>
      </c>
      <c r="K15" s="4">
        <v>92</v>
      </c>
      <c r="L15" s="4">
        <v>91</v>
      </c>
      <c r="M15" s="4">
        <v>94</v>
      </c>
      <c r="N15" s="4">
        <v>0</v>
      </c>
      <c r="O15" s="4">
        <v>0</v>
      </c>
      <c r="P15" s="4">
        <v>0</v>
      </c>
      <c r="Q15" s="10">
        <f t="shared" si="0"/>
        <v>90.25</v>
      </c>
    </row>
    <row r="16" spans="2:25" x14ac:dyDescent="0.25">
      <c r="B16" s="6">
        <f t="shared" si="1"/>
        <v>8</v>
      </c>
      <c r="C16" s="6" t="s">
        <v>192</v>
      </c>
      <c r="D16" s="30" t="s">
        <v>193</v>
      </c>
      <c r="E16" s="30"/>
      <c r="F16" s="30"/>
      <c r="G16" s="30"/>
      <c r="H16" s="30"/>
      <c r="I16" s="30"/>
      <c r="J16" s="4">
        <v>80</v>
      </c>
      <c r="K16" s="4">
        <v>83</v>
      </c>
      <c r="L16" s="4">
        <v>92</v>
      </c>
      <c r="M16" s="4">
        <v>95</v>
      </c>
      <c r="N16" s="4">
        <v>0</v>
      </c>
      <c r="O16" s="4">
        <v>0</v>
      </c>
      <c r="P16" s="4">
        <v>0</v>
      </c>
      <c r="Q16" s="10">
        <f t="shared" si="0"/>
        <v>87.5</v>
      </c>
    </row>
    <row r="17" spans="2:17" x14ac:dyDescent="0.25">
      <c r="B17" s="6">
        <f t="shared" si="1"/>
        <v>9</v>
      </c>
      <c r="C17" s="6" t="s">
        <v>194</v>
      </c>
      <c r="D17" s="30" t="s">
        <v>195</v>
      </c>
      <c r="E17" s="30"/>
      <c r="F17" s="30"/>
      <c r="G17" s="30"/>
      <c r="H17" s="30"/>
      <c r="I17" s="30"/>
      <c r="J17" s="4">
        <v>85</v>
      </c>
      <c r="K17" s="4">
        <v>88</v>
      </c>
      <c r="L17" s="4">
        <v>88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86.5</v>
      </c>
    </row>
    <row r="18" spans="2:17" x14ac:dyDescent="0.25">
      <c r="B18" s="6">
        <f t="shared" si="1"/>
        <v>10</v>
      </c>
      <c r="C18" s="6" t="s">
        <v>196</v>
      </c>
      <c r="D18" s="30" t="s">
        <v>197</v>
      </c>
      <c r="E18" s="30"/>
      <c r="F18" s="30"/>
      <c r="G18" s="30"/>
      <c r="H18" s="30"/>
      <c r="I18" s="30"/>
      <c r="J18" s="4">
        <v>79</v>
      </c>
      <c r="K18" s="4">
        <v>86</v>
      </c>
      <c r="L18" s="4">
        <v>79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83.5</v>
      </c>
    </row>
    <row r="19" spans="2:17" x14ac:dyDescent="0.25">
      <c r="B19" s="6">
        <f t="shared" si="1"/>
        <v>11</v>
      </c>
      <c r="C19" s="6" t="s">
        <v>198</v>
      </c>
      <c r="D19" s="30" t="s">
        <v>199</v>
      </c>
      <c r="E19" s="30"/>
      <c r="F19" s="30"/>
      <c r="G19" s="30"/>
      <c r="H19" s="30"/>
      <c r="I19" s="30"/>
      <c r="J19" s="4">
        <v>84</v>
      </c>
      <c r="K19" s="4">
        <v>92</v>
      </c>
      <c r="L19" s="4">
        <v>91</v>
      </c>
      <c r="M19" s="4">
        <v>93</v>
      </c>
      <c r="N19" s="4">
        <v>0</v>
      </c>
      <c r="O19" s="4">
        <v>0</v>
      </c>
      <c r="P19" s="4">
        <v>0</v>
      </c>
      <c r="Q19" s="10">
        <f t="shared" si="0"/>
        <v>90</v>
      </c>
    </row>
    <row r="20" spans="2:17" x14ac:dyDescent="0.25">
      <c r="B20" s="6">
        <f t="shared" si="1"/>
        <v>12</v>
      </c>
      <c r="C20" s="6" t="s">
        <v>200</v>
      </c>
      <c r="D20" s="30" t="s">
        <v>201</v>
      </c>
      <c r="E20" s="30"/>
      <c r="F20" s="30"/>
      <c r="G20" s="30"/>
      <c r="H20" s="30"/>
      <c r="I20" s="30"/>
      <c r="J20" s="4">
        <v>85</v>
      </c>
      <c r="K20" s="4">
        <v>83</v>
      </c>
      <c r="L20" s="4">
        <v>80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83.25</v>
      </c>
    </row>
    <row r="21" spans="2:17" x14ac:dyDescent="0.25">
      <c r="B21" s="6">
        <f t="shared" si="1"/>
        <v>13</v>
      </c>
      <c r="C21" s="6" t="s">
        <v>202</v>
      </c>
      <c r="D21" s="30" t="s">
        <v>203</v>
      </c>
      <c r="E21" s="30"/>
      <c r="F21" s="30"/>
      <c r="G21" s="30"/>
      <c r="H21" s="30"/>
      <c r="I21" s="30"/>
      <c r="J21" s="4">
        <v>90</v>
      </c>
      <c r="K21" s="4">
        <v>88</v>
      </c>
      <c r="L21" s="4">
        <v>88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87.75</v>
      </c>
    </row>
    <row r="22" spans="2:17" x14ac:dyDescent="0.25">
      <c r="B22" s="6">
        <f t="shared" si="1"/>
        <v>14</v>
      </c>
      <c r="C22" s="6" t="s">
        <v>204</v>
      </c>
      <c r="D22" s="30" t="s">
        <v>205</v>
      </c>
      <c r="E22" s="30"/>
      <c r="F22" s="30"/>
      <c r="G22" s="30"/>
      <c r="H22" s="30"/>
      <c r="I22" s="30"/>
      <c r="J22" s="4">
        <v>71</v>
      </c>
      <c r="K22" s="4">
        <v>0</v>
      </c>
      <c r="L22" s="4">
        <v>0</v>
      </c>
      <c r="M22" s="4">
        <v>88</v>
      </c>
      <c r="N22" s="4">
        <v>0</v>
      </c>
      <c r="O22" s="4">
        <v>0</v>
      </c>
      <c r="P22" s="4">
        <v>0</v>
      </c>
      <c r="Q22" s="10">
        <f t="shared" si="0"/>
        <v>39.75</v>
      </c>
    </row>
    <row r="23" spans="2:17" x14ac:dyDescent="0.25">
      <c r="B23" s="6">
        <f t="shared" si="1"/>
        <v>15</v>
      </c>
      <c r="C23" s="6" t="s">
        <v>206</v>
      </c>
      <c r="D23" s="30" t="s">
        <v>207</v>
      </c>
      <c r="E23" s="30"/>
      <c r="F23" s="30"/>
      <c r="G23" s="30"/>
      <c r="H23" s="30"/>
      <c r="I23" s="30"/>
      <c r="J23" s="4">
        <v>88</v>
      </c>
      <c r="K23" s="4">
        <v>84</v>
      </c>
      <c r="L23" s="4">
        <v>88</v>
      </c>
      <c r="M23" s="4">
        <v>87</v>
      </c>
      <c r="N23" s="4">
        <v>0</v>
      </c>
      <c r="O23" s="4">
        <v>0</v>
      </c>
      <c r="P23" s="4">
        <v>0</v>
      </c>
      <c r="Q23" s="10">
        <f t="shared" si="0"/>
        <v>86.75</v>
      </c>
    </row>
    <row r="24" spans="2:17" x14ac:dyDescent="0.25">
      <c r="B24" s="6">
        <f t="shared" si="1"/>
        <v>16</v>
      </c>
      <c r="C24" s="6" t="s">
        <v>208</v>
      </c>
      <c r="D24" s="30" t="s">
        <v>209</v>
      </c>
      <c r="E24" s="30"/>
      <c r="F24" s="30"/>
      <c r="G24" s="30"/>
      <c r="H24" s="30"/>
      <c r="I24" s="30"/>
      <c r="J24" s="4">
        <v>84</v>
      </c>
      <c r="K24" s="4">
        <v>92</v>
      </c>
      <c r="L24" s="4">
        <v>91</v>
      </c>
      <c r="M24" s="4">
        <v>93</v>
      </c>
      <c r="N24" s="4">
        <v>0</v>
      </c>
      <c r="O24" s="4">
        <v>0</v>
      </c>
      <c r="P24" s="4">
        <v>0</v>
      </c>
      <c r="Q24" s="10">
        <f t="shared" si="0"/>
        <v>90</v>
      </c>
    </row>
    <row r="25" spans="2:17" x14ac:dyDescent="0.25">
      <c r="B25" s="6">
        <f t="shared" si="1"/>
        <v>17</v>
      </c>
      <c r="C25" s="6" t="s">
        <v>210</v>
      </c>
      <c r="D25" s="30" t="s">
        <v>211</v>
      </c>
      <c r="E25" s="30"/>
      <c r="F25" s="30"/>
      <c r="G25" s="30"/>
      <c r="H25" s="30"/>
      <c r="I25" s="30"/>
      <c r="J25" s="4">
        <v>88</v>
      </c>
      <c r="K25" s="4">
        <v>86</v>
      </c>
      <c r="L25" s="4">
        <v>80</v>
      </c>
      <c r="M25" s="4">
        <v>93</v>
      </c>
      <c r="N25" s="4">
        <v>0</v>
      </c>
      <c r="O25" s="4">
        <v>0</v>
      </c>
      <c r="P25" s="4">
        <v>0</v>
      </c>
      <c r="Q25" s="10">
        <f t="shared" si="0"/>
        <v>86.75</v>
      </c>
    </row>
    <row r="26" spans="2:17" x14ac:dyDescent="0.25">
      <c r="B26" s="6">
        <f t="shared" si="1"/>
        <v>18</v>
      </c>
      <c r="C26" s="6" t="s">
        <v>212</v>
      </c>
      <c r="D26" s="30" t="s">
        <v>213</v>
      </c>
      <c r="E26" s="30"/>
      <c r="F26" s="30"/>
      <c r="G26" s="30"/>
      <c r="H26" s="30"/>
      <c r="I26" s="30"/>
      <c r="J26" s="4">
        <v>86</v>
      </c>
      <c r="K26" s="4">
        <v>92</v>
      </c>
      <c r="L26" s="4">
        <v>91</v>
      </c>
      <c r="M26" s="4">
        <v>93</v>
      </c>
      <c r="N26" s="4">
        <v>0</v>
      </c>
      <c r="O26" s="4">
        <v>0</v>
      </c>
      <c r="P26" s="4">
        <v>0</v>
      </c>
      <c r="Q26" s="10">
        <f t="shared" si="0"/>
        <v>90.5</v>
      </c>
    </row>
    <row r="27" spans="2:17" x14ac:dyDescent="0.25">
      <c r="B27" s="6">
        <f t="shared" si="1"/>
        <v>19</v>
      </c>
      <c r="C27" s="6" t="s">
        <v>214</v>
      </c>
      <c r="D27" s="30" t="s">
        <v>215</v>
      </c>
      <c r="E27" s="30"/>
      <c r="F27" s="30"/>
      <c r="G27" s="30"/>
      <c r="H27" s="30"/>
      <c r="I27" s="30"/>
      <c r="J27" s="4">
        <v>84</v>
      </c>
      <c r="K27" s="4">
        <v>92</v>
      </c>
      <c r="L27" s="4">
        <v>91</v>
      </c>
      <c r="M27" s="4">
        <v>93</v>
      </c>
      <c r="N27" s="4">
        <v>0</v>
      </c>
      <c r="O27" s="4">
        <v>0</v>
      </c>
      <c r="P27" s="4">
        <v>0</v>
      </c>
      <c r="Q27" s="10">
        <f t="shared" si="0"/>
        <v>90</v>
      </c>
    </row>
    <row r="28" spans="2:17" x14ac:dyDescent="0.25">
      <c r="B28" s="6">
        <f t="shared" si="1"/>
        <v>20</v>
      </c>
      <c r="C28" s="6" t="s">
        <v>216</v>
      </c>
      <c r="D28" s="30" t="s">
        <v>217</v>
      </c>
      <c r="E28" s="30"/>
      <c r="F28" s="30"/>
      <c r="G28" s="30"/>
      <c r="H28" s="30"/>
      <c r="I28" s="30"/>
      <c r="J28" s="4">
        <v>76</v>
      </c>
      <c r="K28" s="4">
        <v>86</v>
      </c>
      <c r="L28" s="4">
        <v>79</v>
      </c>
      <c r="M28" s="4">
        <v>92</v>
      </c>
      <c r="N28" s="4">
        <v>0</v>
      </c>
      <c r="O28" s="4">
        <v>0</v>
      </c>
      <c r="P28" s="4">
        <v>0</v>
      </c>
      <c r="Q28" s="10">
        <f t="shared" si="0"/>
        <v>83.25</v>
      </c>
    </row>
    <row r="29" spans="2:17" x14ac:dyDescent="0.25">
      <c r="B29" s="6">
        <f t="shared" si="1"/>
        <v>21</v>
      </c>
      <c r="C29" s="6" t="s">
        <v>218</v>
      </c>
      <c r="D29" s="30" t="s">
        <v>219</v>
      </c>
      <c r="E29" s="30"/>
      <c r="F29" s="30"/>
      <c r="G29" s="30"/>
      <c r="H29" s="30"/>
      <c r="I29" s="30"/>
      <c r="J29" s="4">
        <v>90</v>
      </c>
      <c r="K29" s="4">
        <v>88</v>
      </c>
      <c r="L29" s="4">
        <v>88</v>
      </c>
      <c r="M29" s="4">
        <v>85</v>
      </c>
      <c r="N29" s="4">
        <v>0</v>
      </c>
      <c r="O29" s="4">
        <v>0</v>
      </c>
      <c r="P29" s="4">
        <v>0</v>
      </c>
      <c r="Q29" s="10">
        <f t="shared" si="0"/>
        <v>87.75</v>
      </c>
    </row>
    <row r="30" spans="2:17" x14ac:dyDescent="0.25">
      <c r="B30" s="6">
        <f t="shared" si="1"/>
        <v>22</v>
      </c>
      <c r="C30" s="6" t="s">
        <v>220</v>
      </c>
      <c r="D30" s="30" t="s">
        <v>221</v>
      </c>
      <c r="E30" s="30"/>
      <c r="F30" s="30"/>
      <c r="G30" s="30"/>
      <c r="H30" s="30"/>
      <c r="I30" s="30"/>
      <c r="J30" s="4">
        <v>76</v>
      </c>
      <c r="K30" s="4">
        <v>84</v>
      </c>
      <c r="L30" s="4">
        <v>79</v>
      </c>
      <c r="M30" s="4">
        <v>88</v>
      </c>
      <c r="N30" s="4">
        <v>0</v>
      </c>
      <c r="O30" s="4">
        <v>0</v>
      </c>
      <c r="P30" s="4">
        <v>0</v>
      </c>
      <c r="Q30" s="10">
        <f t="shared" si="0"/>
        <v>81.75</v>
      </c>
    </row>
    <row r="31" spans="2:17" x14ac:dyDescent="0.25">
      <c r="B31" s="6">
        <f t="shared" si="1"/>
        <v>23</v>
      </c>
      <c r="C31" s="6" t="s">
        <v>222</v>
      </c>
      <c r="D31" s="30" t="s">
        <v>223</v>
      </c>
      <c r="E31" s="30"/>
      <c r="F31" s="30"/>
      <c r="G31" s="30"/>
      <c r="H31" s="30"/>
      <c r="I31" s="30"/>
      <c r="J31" s="4">
        <v>80</v>
      </c>
      <c r="K31" s="4">
        <v>81</v>
      </c>
      <c r="L31" s="4">
        <v>92</v>
      </c>
      <c r="M31" s="4">
        <v>95</v>
      </c>
      <c r="N31" s="4">
        <v>0</v>
      </c>
      <c r="O31" s="4">
        <v>0</v>
      </c>
      <c r="P31" s="4">
        <v>0</v>
      </c>
      <c r="Q31" s="10">
        <f t="shared" si="0"/>
        <v>87</v>
      </c>
    </row>
    <row r="32" spans="2:17" x14ac:dyDescent="0.25">
      <c r="B32" s="6">
        <f t="shared" si="1"/>
        <v>24</v>
      </c>
      <c r="C32" s="6" t="s">
        <v>224</v>
      </c>
      <c r="D32" s="30" t="s">
        <v>225</v>
      </c>
      <c r="E32" s="30"/>
      <c r="F32" s="30"/>
      <c r="G32" s="30"/>
      <c r="H32" s="30"/>
      <c r="I32" s="30"/>
      <c r="J32" s="4">
        <v>78</v>
      </c>
      <c r="K32" s="4">
        <v>79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39.25</v>
      </c>
    </row>
    <row r="33" spans="2:17" x14ac:dyDescent="0.25">
      <c r="B33" s="6">
        <f t="shared" si="1"/>
        <v>25</v>
      </c>
      <c r="C33" s="6" t="s">
        <v>227</v>
      </c>
      <c r="D33" s="30" t="s">
        <v>226</v>
      </c>
      <c r="E33" s="30"/>
      <c r="F33" s="30"/>
      <c r="G33" s="30"/>
      <c r="H33" s="30"/>
      <c r="I33" s="30"/>
      <c r="J33" s="4">
        <v>81</v>
      </c>
      <c r="K33" s="4">
        <v>86</v>
      </c>
      <c r="L33" s="4">
        <v>79</v>
      </c>
      <c r="M33" s="4">
        <v>93</v>
      </c>
      <c r="N33" s="4">
        <v>0</v>
      </c>
      <c r="O33" s="4">
        <v>0</v>
      </c>
      <c r="P33" s="4">
        <v>0</v>
      </c>
      <c r="Q33" s="10">
        <f t="shared" si="0"/>
        <v>84.75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1"/>
      <c r="D54" s="31"/>
      <c r="E54" s="1"/>
      <c r="H54" s="42" t="s">
        <v>19</v>
      </c>
      <c r="I54" s="42"/>
      <c r="J54" s="11">
        <f>COUNTIF(J9:J53,"&gt;=70")</f>
        <v>25</v>
      </c>
      <c r="K54" s="11">
        <f t="shared" ref="K54:P54" si="2">COUNTIF(K9:K53,"&gt;=70")</f>
        <v>24</v>
      </c>
      <c r="L54" s="11">
        <f t="shared" si="2"/>
        <v>23</v>
      </c>
      <c r="M54" s="11">
        <f t="shared" si="2"/>
        <v>24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23</v>
      </c>
    </row>
    <row r="55" spans="2:17" x14ac:dyDescent="0.25">
      <c r="C55" s="31"/>
      <c r="D55" s="31"/>
      <c r="E55" s="8"/>
      <c r="H55" s="43" t="s">
        <v>20</v>
      </c>
      <c r="I55" s="43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2</v>
      </c>
      <c r="M55" s="12">
        <f t="shared" si="4"/>
        <v>1</v>
      </c>
      <c r="N55" s="12">
        <f t="shared" si="4"/>
        <v>25</v>
      </c>
      <c r="O55" s="12">
        <f t="shared" si="4"/>
        <v>25</v>
      </c>
      <c r="P55" s="12">
        <f t="shared" si="4"/>
        <v>25</v>
      </c>
      <c r="Q55" s="12">
        <f t="shared" si="4"/>
        <v>2</v>
      </c>
    </row>
    <row r="56" spans="2:17" x14ac:dyDescent="0.25">
      <c r="C56" s="31"/>
      <c r="D56" s="31"/>
      <c r="E56" s="31"/>
      <c r="H56" s="43" t="s">
        <v>21</v>
      </c>
      <c r="I56" s="43"/>
      <c r="J56" s="12">
        <f>COUNT(J9:J53)</f>
        <v>25</v>
      </c>
      <c r="K56" s="12">
        <f t="shared" ref="K56:Q56" si="5">COUNT(K9:K53)</f>
        <v>25</v>
      </c>
      <c r="L56" s="12">
        <f t="shared" si="5"/>
        <v>25</v>
      </c>
      <c r="M56" s="12">
        <f t="shared" si="5"/>
        <v>25</v>
      </c>
      <c r="N56" s="12">
        <f t="shared" si="5"/>
        <v>25</v>
      </c>
      <c r="O56" s="12">
        <f t="shared" si="5"/>
        <v>25</v>
      </c>
      <c r="P56" s="12">
        <f t="shared" si="5"/>
        <v>25</v>
      </c>
      <c r="Q56" s="12">
        <f t="shared" si="5"/>
        <v>25</v>
      </c>
    </row>
    <row r="57" spans="2:17" x14ac:dyDescent="0.25">
      <c r="C57" s="31"/>
      <c r="D57" s="31"/>
      <c r="E57" s="1"/>
      <c r="H57" s="44" t="s">
        <v>16</v>
      </c>
      <c r="I57" s="44"/>
      <c r="J57" s="13">
        <f>J54/J56</f>
        <v>1</v>
      </c>
      <c r="K57" s="14">
        <f t="shared" ref="K57:Q57" si="6">K54/K56</f>
        <v>0.96</v>
      </c>
      <c r="L57" s="14">
        <f t="shared" si="6"/>
        <v>0.92</v>
      </c>
      <c r="M57" s="14">
        <f t="shared" si="6"/>
        <v>0.96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0.92</v>
      </c>
    </row>
    <row r="58" spans="2:17" x14ac:dyDescent="0.25">
      <c r="C58" s="31"/>
      <c r="D58" s="31"/>
      <c r="E58" s="1"/>
      <c r="H58" s="44" t="s">
        <v>17</v>
      </c>
      <c r="I58" s="44"/>
      <c r="J58" s="13">
        <f>J55/J56</f>
        <v>0</v>
      </c>
      <c r="K58" s="13">
        <f t="shared" ref="K58:Q58" si="7">K55/K56</f>
        <v>0.04</v>
      </c>
      <c r="L58" s="14">
        <f t="shared" si="7"/>
        <v>0.08</v>
      </c>
      <c r="M58" s="14">
        <f t="shared" si="7"/>
        <v>0.04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0.08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Q9:Q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MATEMATICAS DISCRETAS</vt:lpstr>
      <vt:lpstr>TALLER DE ETICA</vt:lpstr>
      <vt:lpstr>SISTEMAS OPERATIVOS1 A</vt:lpstr>
      <vt:lpstr>SISTEMAS OPERATIVOS 1 B</vt:lpstr>
      <vt:lpstr>ARQUITECTURA DE COMPUTADORAS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LILY ALEJANDRA MEDRANO MENDOZA</cp:lastModifiedBy>
  <cp:lastPrinted>2024-11-21T19:22:23Z</cp:lastPrinted>
  <dcterms:created xsi:type="dcterms:W3CDTF">2023-03-14T19:16:59Z</dcterms:created>
  <dcterms:modified xsi:type="dcterms:W3CDTF">2024-12-14T03:46:57Z</dcterms:modified>
</cp:coreProperties>
</file>