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2 - SEMESTRE\2- SEPTIEMBRE - ENERO\REPORTES\REPORTES 2024\REPORTES PARCIALES\"/>
    </mc:Choice>
  </mc:AlternateContent>
  <bookViews>
    <workbookView xWindow="-120" yWindow="-120" windowWidth="20730" windowHeight="11160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'1'!$A$1:$N$35</definedName>
    <definedName name="_xlnm.Print_Area" localSheetId="1">'2'!$A$1:$N$38</definedName>
    <definedName name="_xlnm.Print_Area" localSheetId="2">'3'!$A$1:$N$35</definedName>
    <definedName name="_xlnm.Print_Area" localSheetId="3">'4'!$A$1:$N$35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22" l="1"/>
  <c r="C16" i="22"/>
  <c r="D15" i="22"/>
  <c r="D16" i="22"/>
  <c r="A15" i="22"/>
  <c r="A16" i="22"/>
  <c r="A14" i="22"/>
  <c r="L15" i="22" l="1"/>
  <c r="I15" i="22" l="1"/>
  <c r="M26" i="10"/>
  <c r="N26" i="10"/>
  <c r="L16" i="10"/>
  <c r="L15" i="10"/>
  <c r="K26" i="10"/>
  <c r="G26" i="10"/>
  <c r="F26" i="10"/>
  <c r="E26" i="10"/>
  <c r="L14" i="10"/>
  <c r="L26" i="10" l="1"/>
  <c r="I26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B10" i="25"/>
  <c r="B37" i="25" s="1"/>
  <c r="L8" i="25"/>
  <c r="H8" i="25"/>
  <c r="E8" i="25"/>
  <c r="K26" i="24"/>
  <c r="G26" i="24"/>
  <c r="F26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5" i="24" s="1"/>
  <c r="L8" i="24"/>
  <c r="H8" i="24"/>
  <c r="E8" i="24"/>
  <c r="N26" i="23"/>
  <c r="M26" i="23"/>
  <c r="K26" i="23"/>
  <c r="G26" i="23"/>
  <c r="F26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5" i="23" s="1"/>
  <c r="L8" i="23"/>
  <c r="H8" i="23"/>
  <c r="E8" i="23"/>
  <c r="C14" i="22"/>
  <c r="D14" i="22"/>
  <c r="B10" i="22"/>
  <c r="L8" i="22"/>
  <c r="N29" i="22"/>
  <c r="M29" i="22"/>
  <c r="K29" i="22"/>
  <c r="G29" i="22"/>
  <c r="F29" i="22"/>
  <c r="I16" i="10"/>
  <c r="I15" i="10"/>
  <c r="I14" i="10"/>
  <c r="I18" i="25" l="1"/>
  <c r="J18" i="25" s="1"/>
  <c r="H18" i="25"/>
  <c r="I17" i="25"/>
  <c r="J17" i="25" s="1"/>
  <c r="H17" i="25"/>
  <c r="I16" i="25"/>
  <c r="J16" i="25" s="1"/>
  <c r="H16" i="25"/>
  <c r="I15" i="25"/>
  <c r="J15" i="25" s="1"/>
  <c r="H15" i="25"/>
  <c r="I14" i="25"/>
  <c r="J14" i="25" s="1"/>
  <c r="H14" i="25"/>
  <c r="I1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E26" i="24"/>
  <c r="L14" i="23"/>
  <c r="L15" i="23"/>
  <c r="L16" i="23"/>
  <c r="H14" i="23"/>
  <c r="H15" i="23"/>
  <c r="H16" i="23"/>
  <c r="E26" i="23"/>
  <c r="L14" i="22"/>
  <c r="E29" i="22"/>
  <c r="I28" i="25" l="1"/>
  <c r="J28" i="25" s="1"/>
  <c r="L28" i="25"/>
  <c r="H28" i="25"/>
  <c r="I26" i="24"/>
  <c r="J26" i="24" s="1"/>
  <c r="L26" i="24"/>
  <c r="H26" i="24"/>
  <c r="I26" i="23"/>
  <c r="J26" i="23" s="1"/>
  <c r="L26" i="23"/>
  <c r="H26" i="23"/>
  <c r="I29" i="22"/>
  <c r="J29" i="22" s="1"/>
  <c r="H29" i="22"/>
  <c r="L29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<sst xmlns="http://schemas.openxmlformats.org/spreadsheetml/2006/main" count="191" uniqueCount="48">
  <si>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</si>
  <si>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</si>
  <si>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</si>
  <si>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</si>
  <si>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</si>
  <si>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</si>
  <si>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</si>
  <si>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</si>
  <si>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</si>
  <si>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</si>
  <si>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</si>
  <si>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</si>
  <si>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</si>
  <si>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</si>
  <si>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</si>
  <si>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</si>
  <si>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</si>
  <si>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</si>
  <si>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</si>
  <si>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</si>
  <si>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</si>
  <si>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</si>
  <si>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</si>
  <si>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</si>
  <si>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</si>
  <si>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</si>
  <si>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</si>
  <si>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</si>
  <si>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</si>
  <si>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</si>
  <si>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</si>
  <si>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Taller de Investigación I</t>
  </si>
  <si>
    <t>INFORMATICA</t>
  </si>
  <si>
    <t>IINF</t>
  </si>
  <si>
    <t>S/E</t>
  </si>
  <si>
    <t>Verónica Guerrero Hernández</t>
  </si>
  <si>
    <t>INGENIERÍA INFORMÁTICA</t>
  </si>
  <si>
    <t>DRA. VERÓNICA GUERRERO HERNÁNDEZ</t>
  </si>
  <si>
    <t>II</t>
  </si>
  <si>
    <t>710A</t>
  </si>
  <si>
    <t>Análisis y Modelado de Sistemas de Información</t>
  </si>
  <si>
    <t>510A</t>
  </si>
  <si>
    <t>Tecnologías Convergentes II</t>
  </si>
  <si>
    <t>910B</t>
  </si>
  <si>
    <t>I.S.C MARCOS CAGAL ORTIZ</t>
  </si>
  <si>
    <t>AGO - DIC 2024</t>
  </si>
  <si>
    <t>INFORMÁTICA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</si>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</sst>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zoomScale="85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36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3</v>
      </c>
      <c r="I8" s="34" t="s">
        <v>7</v>
      </c>
      <c r="J8" s="34"/>
      <c r="K8" s="34"/>
      <c r="L8" s="28" t="s">
        <v>45</v>
      </c>
      <c r="M8" s="28"/>
      <c r="N8" s="28"/>
    </row>
    <row r="10" spans="1:14" x14ac:dyDescent="0.2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31</v>
      </c>
      <c r="B14" s="9" t="s">
        <v>34</v>
      </c>
      <c r="C14" s="9" t="s">
        <v>39</v>
      </c>
      <c r="D14" s="9" t="s">
        <v>33</v>
      </c>
      <c r="E14" s="9">
        <v>24</v>
      </c>
      <c r="F14" s="9">
        <v>0</v>
      </c>
      <c r="G14" s="9"/>
      <c r="H14" s="10"/>
      <c r="I14" s="9">
        <f t="shared" ref="I14:I16" si="0">(E14-SUM(F14:G14))-K14</f>
        <v>24</v>
      </c>
      <c r="J14" s="10"/>
      <c r="K14" s="9">
        <v>0</v>
      </c>
      <c r="L14" s="10">
        <f t="shared" ref="L14:L16" si="1">K14/E14</f>
        <v>0</v>
      </c>
      <c r="M14" s="9">
        <v>0</v>
      </c>
      <c r="N14" s="15">
        <v>0</v>
      </c>
    </row>
    <row r="15" spans="1:14" s="11" customFormat="1" ht="25.5" x14ac:dyDescent="0.2">
      <c r="A15" s="8" t="s">
        <v>40</v>
      </c>
      <c r="B15" s="9" t="s">
        <v>21</v>
      </c>
      <c r="C15" s="9" t="s">
        <v>41</v>
      </c>
      <c r="D15" s="9" t="s">
        <v>33</v>
      </c>
      <c r="E15" s="9">
        <v>22</v>
      </c>
      <c r="F15" s="9">
        <v>22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96</v>
      </c>
      <c r="N15" s="15">
        <v>0.77</v>
      </c>
    </row>
    <row r="16" spans="1:14" s="11" customFormat="1" x14ac:dyDescent="0.2">
      <c r="A16" s="8" t="s">
        <v>42</v>
      </c>
      <c r="B16" s="9" t="s">
        <v>21</v>
      </c>
      <c r="C16" s="9" t="s">
        <v>43</v>
      </c>
      <c r="D16" s="9" t="s">
        <v>33</v>
      </c>
      <c r="E16" s="9">
        <v>8</v>
      </c>
      <c r="F16" s="9">
        <v>8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98</v>
      </c>
      <c r="N16" s="15">
        <v>0.87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5" thickBot="1" x14ac:dyDescent="0.25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54</v>
      </c>
      <c r="F26" s="17">
        <f>SUM(F14:F25)</f>
        <v>30</v>
      </c>
      <c r="G26" s="17">
        <f>SUM(G14:G25)</f>
        <v>0</v>
      </c>
      <c r="H26" s="18"/>
      <c r="I26" s="17">
        <f t="shared" ref="I26" si="2">(E26-SUM(F26:G26))-K26</f>
        <v>24</v>
      </c>
      <c r="J26" s="18"/>
      <c r="K26" s="17">
        <f>SUM(K14:K25)</f>
        <v>0</v>
      </c>
      <c r="L26" s="18">
        <f t="shared" ref="L26" si="3">K26/E26</f>
        <v>0</v>
      </c>
      <c r="M26" s="17">
        <f>AVERAGE(M14:M25)</f>
        <v>64.666666666666671</v>
      </c>
      <c r="N26" s="19">
        <f>AVERAGE(N14:N25)</f>
        <v>0.54666666666666675</v>
      </c>
    </row>
    <row r="28" spans="1:14" ht="120" customHeight="1" x14ac:dyDescent="0.2">
      <c r="A28" s="31" t="s">
        <v>26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30" spans="1:14" x14ac:dyDescent="0.2">
      <c r="A30" s="12"/>
    </row>
    <row r="31" spans="1:14" x14ac:dyDescent="0.2">
      <c r="B31" s="25" t="s">
        <v>27</v>
      </c>
      <c r="C31" s="25"/>
      <c r="D31" s="25"/>
      <c r="G31" s="26" t="s">
        <v>28</v>
      </c>
      <c r="H31" s="26"/>
      <c r="I31" s="26"/>
      <c r="J31" s="26"/>
    </row>
    <row r="32" spans="1:14" ht="62.25" customHeight="1" x14ac:dyDescent="0.2">
      <c r="B32" s="27"/>
      <c r="C32" s="27"/>
      <c r="D32" s="27"/>
      <c r="G32" s="28"/>
      <c r="H32" s="28"/>
      <c r="I32" s="28"/>
      <c r="J32" s="28"/>
    </row>
    <row r="33" spans="1:10" hidden="1" x14ac:dyDescent="0.2">
      <c r="A33" s="21" t="e">
        <v>#REF!</v>
      </c>
      <c r="B33" s="21"/>
      <c r="C33" s="6"/>
      <c r="E33" s="21"/>
      <c r="F33" s="21"/>
      <c r="G33" s="21"/>
      <c r="H33" s="21"/>
    </row>
    <row r="34" spans="1:10" hidden="1" x14ac:dyDescent="0.2"/>
    <row r="35" spans="1:10" ht="45" customHeight="1" x14ac:dyDescent="0.2">
      <c r="B35" s="22" t="s">
        <v>37</v>
      </c>
      <c r="C35" s="22"/>
      <c r="D35" s="22"/>
      <c r="E35" s="13"/>
      <c r="F35" s="13"/>
      <c r="G35" s="22" t="s">
        <v>44</v>
      </c>
      <c r="H35" s="22"/>
      <c r="I35" s="22"/>
      <c r="J35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8:N28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1:D31"/>
    <mergeCell ref="G31:J31"/>
    <mergeCell ref="B32:D32"/>
    <mergeCell ref="G32:J32"/>
    <mergeCell ref="A33:B33"/>
    <mergeCell ref="E33:H33"/>
    <mergeCell ref="B35:D35"/>
    <mergeCell ref="G35:J35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zoomScale="85" zoomScaleNormal="85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v>3</v>
      </c>
      <c r="F8"/>
      <c r="G8" s="4" t="s">
        <v>6</v>
      </c>
      <c r="H8" s="20">
        <v>3</v>
      </c>
      <c r="I8" s="34" t="s">
        <v>7</v>
      </c>
      <c r="J8" s="34"/>
      <c r="K8" s="34"/>
      <c r="L8" s="28" t="str">
        <f>'1'!L8</f>
        <v>AGO - DIC 2024</v>
      </c>
      <c r="M8" s="28"/>
      <c r="N8" s="28"/>
    </row>
    <row r="10" spans="1:14" x14ac:dyDescent="0.2">
      <c r="A10" s="4" t="s">
        <v>8</v>
      </c>
      <c r="B10" s="28" t="str">
        <f>'1'!B10</f>
        <v>Verónica Guerrero Hernández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Taller de Investigación I</v>
      </c>
      <c r="B14" s="9" t="s">
        <v>21</v>
      </c>
      <c r="C14" s="9" t="str">
        <f>'1'!C14</f>
        <v>710A</v>
      </c>
      <c r="D14" s="9" t="str">
        <f>'1'!D14</f>
        <v>IINF</v>
      </c>
      <c r="E14" s="9">
        <v>24</v>
      </c>
      <c r="F14" s="9">
        <v>24</v>
      </c>
      <c r="G14" s="9"/>
      <c r="H14" s="10"/>
      <c r="I14" s="9">
        <f t="shared" ref="I14:I29" si="0">(E14-SUM(F14:G14))-K14</f>
        <v>0</v>
      </c>
      <c r="J14" s="10"/>
      <c r="K14" s="9">
        <v>0</v>
      </c>
      <c r="L14" s="10">
        <f t="shared" ref="L14:L29" si="1">K14/E14</f>
        <v>0</v>
      </c>
      <c r="M14" s="9">
        <v>92</v>
      </c>
      <c r="N14" s="15">
        <v>0.67</v>
      </c>
    </row>
    <row r="15" spans="1:14" s="11" customFormat="1" ht="25.5" x14ac:dyDescent="0.2">
      <c r="A15" s="9" t="str">
        <f>'1'!A15</f>
        <v>Análisis y Modelado de Sistemas de Información</v>
      </c>
      <c r="B15" s="9" t="s">
        <v>38</v>
      </c>
      <c r="C15" s="9" t="str">
        <f>'1'!C15</f>
        <v>510A</v>
      </c>
      <c r="D15" s="9" t="str">
        <f>'1'!D15</f>
        <v>IINF</v>
      </c>
      <c r="E15" s="9">
        <v>22</v>
      </c>
      <c r="F15" s="9">
        <v>21</v>
      </c>
      <c r="G15" s="9"/>
      <c r="H15" s="10"/>
      <c r="I15" s="9">
        <f t="shared" ref="I15" si="2">(E15-SUM(F15:G15))-K15</f>
        <v>1</v>
      </c>
      <c r="J15" s="10"/>
      <c r="K15" s="9">
        <v>0</v>
      </c>
      <c r="L15" s="10">
        <f t="shared" ref="L15" si="3">K15/E15</f>
        <v>0</v>
      </c>
      <c r="M15" s="9">
        <v>85</v>
      </c>
      <c r="N15" s="15">
        <v>0.9</v>
      </c>
    </row>
    <row r="16" spans="1:14" s="11" customFormat="1" x14ac:dyDescent="0.2">
      <c r="A16" s="9" t="str">
        <f>'1'!A16</f>
        <v>Tecnologías Convergentes II</v>
      </c>
      <c r="B16" s="9" t="s">
        <v>38</v>
      </c>
      <c r="C16" s="9" t="str">
        <f>'1'!C16</f>
        <v>910B</v>
      </c>
      <c r="D16" s="9" t="str">
        <f>'1'!D16</f>
        <v>IINF</v>
      </c>
      <c r="E16" s="9">
        <v>8</v>
      </c>
      <c r="F16" s="9">
        <v>7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88</v>
      </c>
      <c r="N16" s="15">
        <v>0.87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54</v>
      </c>
      <c r="F29" s="17">
        <f>SUM(F14:F28)</f>
        <v>52</v>
      </c>
      <c r="G29" s="17">
        <f>SUM(G14:G28)</f>
        <v>0</v>
      </c>
      <c r="H29" s="18">
        <f>SUM(F29:G29)/E29</f>
        <v>0.96296296296296291</v>
      </c>
      <c r="I29" s="17">
        <f t="shared" si="0"/>
        <v>2</v>
      </c>
      <c r="J29" s="18">
        <f t="shared" ref="J29" si="4">I29/E29</f>
        <v>3.7037037037037035E-2</v>
      </c>
      <c r="K29" s="17">
        <f>SUM(K14:K28)</f>
        <v>0</v>
      </c>
      <c r="L29" s="18">
        <f t="shared" si="1"/>
        <v>0</v>
      </c>
      <c r="M29" s="17">
        <f>AVERAGE(M14:M28)</f>
        <v>88.333333333333329</v>
      </c>
      <c r="N29" s="19">
        <f>AVERAGE(N14:N28)</f>
        <v>0.81333333333333335</v>
      </c>
    </row>
    <row r="31" spans="1:14" ht="120" customHeight="1" x14ac:dyDescent="0.2">
      <c r="A31" s="31" t="s">
        <v>26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3" spans="1:10" x14ac:dyDescent="0.2">
      <c r="A33" s="12"/>
    </row>
    <row r="34" spans="1:10" x14ac:dyDescent="0.2">
      <c r="B34" s="25" t="s">
        <v>27</v>
      </c>
      <c r="C34" s="25"/>
      <c r="D34" s="25"/>
      <c r="G34" s="26" t="s">
        <v>28</v>
      </c>
      <c r="H34" s="26"/>
      <c r="I34" s="26"/>
      <c r="J34" s="26"/>
    </row>
    <row r="35" spans="1:10" ht="62.25" customHeight="1" x14ac:dyDescent="0.2">
      <c r="B35" s="27"/>
      <c r="C35" s="27"/>
      <c r="D35" s="27"/>
      <c r="G35" s="28"/>
      <c r="H35" s="28"/>
      <c r="I35" s="28"/>
      <c r="J35" s="28"/>
    </row>
    <row r="36" spans="1:10" hidden="1" x14ac:dyDescent="0.2">
      <c r="A36" s="21" t="e">
        <v>#REF!</v>
      </c>
      <c r="B36" s="21"/>
      <c r="C36" s="6"/>
      <c r="E36" s="21"/>
      <c r="F36" s="21"/>
      <c r="G36" s="21"/>
      <c r="H36" s="21"/>
    </row>
    <row r="37" spans="1:10" hidden="1" x14ac:dyDescent="0.2"/>
    <row r="38" spans="1:10" ht="45" customHeight="1" x14ac:dyDescent="0.2">
      <c r="B38" s="22" t="s">
        <v>37</v>
      </c>
      <c r="C38" s="22"/>
      <c r="D38" s="22"/>
      <c r="E38" s="13"/>
      <c r="F38" s="13"/>
      <c r="G38" s="22" t="s">
        <v>44</v>
      </c>
      <c r="H38" s="22"/>
      <c r="I38" s="22"/>
      <c r="J38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zoomScale="85" zoomScaleNormal="85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46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AGO - DIC 2024</v>
      </c>
      <c r="M8" s="28"/>
      <c r="N8" s="28"/>
    </row>
    <row r="10" spans="1:14" x14ac:dyDescent="0.2">
      <c r="A10" s="4" t="s">
        <v>8</v>
      </c>
      <c r="B10" s="28" t="str">
        <f>'1'!B10</f>
        <v>Verónica Guerrero Hernández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Taller de Investigación I</v>
      </c>
      <c r="B14" s="9" t="s">
        <v>38</v>
      </c>
      <c r="C14" s="9" t="str">
        <f>'1'!C14</f>
        <v>710A</v>
      </c>
      <c r="D14" s="9" t="str">
        <f>'1'!D14</f>
        <v>IINF</v>
      </c>
      <c r="E14" s="9">
        <f>'1'!E14</f>
        <v>24</v>
      </c>
      <c r="F14" s="9">
        <v>24</v>
      </c>
      <c r="G14" s="9"/>
      <c r="H14" s="10">
        <f t="shared" ref="H14:H16" si="0">F14/E14</f>
        <v>1</v>
      </c>
      <c r="I14" s="9">
        <f t="shared" ref="I14:I26" si="1">(E14-SUM(F14:G14))-K14</f>
        <v>0</v>
      </c>
      <c r="J14" s="10">
        <f t="shared" ref="J14:J26" si="2">I14/E14</f>
        <v>0</v>
      </c>
      <c r="K14" s="9">
        <v>0</v>
      </c>
      <c r="L14" s="10">
        <f t="shared" ref="L14:L26" si="3">K14/E14</f>
        <v>0</v>
      </c>
      <c r="M14" s="9">
        <v>92</v>
      </c>
      <c r="N14" s="15">
        <v>0.63</v>
      </c>
    </row>
    <row r="15" spans="1:14" s="11" customFormat="1" ht="25.5" x14ac:dyDescent="0.2">
      <c r="A15" s="9" t="str">
        <f>'1'!A15</f>
        <v>Análisis y Modelado de Sistemas de Información</v>
      </c>
      <c r="B15" s="9" t="s">
        <v>47</v>
      </c>
      <c r="C15" s="9" t="str">
        <f>'1'!C15</f>
        <v>510A</v>
      </c>
      <c r="D15" s="9" t="str">
        <f>'1'!D15</f>
        <v>IINF</v>
      </c>
      <c r="E15" s="9">
        <f>'1'!E15</f>
        <v>22</v>
      </c>
      <c r="F15" s="9">
        <v>20</v>
      </c>
      <c r="G15" s="9"/>
      <c r="H15" s="10">
        <f t="shared" si="0"/>
        <v>0.90909090909090906</v>
      </c>
      <c r="I15" s="9">
        <f t="shared" si="1"/>
        <v>2</v>
      </c>
      <c r="J15" s="10">
        <f t="shared" si="2"/>
        <v>9.0909090909090912E-2</v>
      </c>
      <c r="K15" s="9">
        <v>0</v>
      </c>
      <c r="L15" s="10">
        <f t="shared" si="3"/>
        <v>0</v>
      </c>
      <c r="M15" s="9">
        <v>82</v>
      </c>
      <c r="N15" s="15">
        <v>0.86</v>
      </c>
    </row>
    <row r="16" spans="1:14" s="11" customFormat="1" x14ac:dyDescent="0.2">
      <c r="A16" s="9" t="str">
        <f>'1'!A16</f>
        <v>Tecnologías Convergentes II</v>
      </c>
      <c r="B16" s="9" t="s">
        <v>47</v>
      </c>
      <c r="C16" s="9" t="str">
        <f>'1'!C16</f>
        <v>910B</v>
      </c>
      <c r="D16" s="9" t="str">
        <f>'1'!D16</f>
        <v>IINF</v>
      </c>
      <c r="E16" s="9">
        <f>'1'!E16</f>
        <v>8</v>
      </c>
      <c r="F16" s="9">
        <v>7</v>
      </c>
      <c r="G16" s="9"/>
      <c r="H16" s="10">
        <f t="shared" si="0"/>
        <v>0.875</v>
      </c>
      <c r="I16" s="9">
        <f t="shared" si="1"/>
        <v>1</v>
      </c>
      <c r="J16" s="10">
        <f t="shared" si="2"/>
        <v>0.125</v>
      </c>
      <c r="K16" s="9">
        <v>0</v>
      </c>
      <c r="L16" s="10">
        <f t="shared" si="3"/>
        <v>0</v>
      </c>
      <c r="M16" s="9">
        <v>77</v>
      </c>
      <c r="N16" s="15">
        <v>0.88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5" thickBot="1" x14ac:dyDescent="0.25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54</v>
      </c>
      <c r="F26" s="17">
        <f>SUM(F14:F25)</f>
        <v>51</v>
      </c>
      <c r="G26" s="17">
        <f>SUM(G14:G25)</f>
        <v>0</v>
      </c>
      <c r="H26" s="18">
        <f>SUM(F26:G26)/E26</f>
        <v>0.94444444444444442</v>
      </c>
      <c r="I26" s="17">
        <f t="shared" si="1"/>
        <v>3</v>
      </c>
      <c r="J26" s="18">
        <f t="shared" si="2"/>
        <v>5.5555555555555552E-2</v>
      </c>
      <c r="K26" s="17">
        <f>SUM(K14:K25)</f>
        <v>0</v>
      </c>
      <c r="L26" s="18">
        <f t="shared" si="3"/>
        <v>0</v>
      </c>
      <c r="M26" s="17">
        <f>AVERAGE(M14:M25)</f>
        <v>83.666666666666671</v>
      </c>
      <c r="N26" s="19">
        <f>AVERAGE(N14:N25)</f>
        <v>0.79</v>
      </c>
    </row>
    <row r="28" spans="1:14" ht="120" customHeight="1" x14ac:dyDescent="0.2">
      <c r="A28" s="31" t="s">
        <v>26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30" spans="1:14" x14ac:dyDescent="0.2">
      <c r="A30" s="12"/>
    </row>
    <row r="31" spans="1:14" x14ac:dyDescent="0.2">
      <c r="B31" s="25" t="s">
        <v>27</v>
      </c>
      <c r="C31" s="25"/>
      <c r="D31" s="25"/>
      <c r="G31" s="26" t="s">
        <v>28</v>
      </c>
      <c r="H31" s="26"/>
      <c r="I31" s="26"/>
      <c r="J31" s="26"/>
    </row>
    <row r="32" spans="1:14" ht="62.25" customHeight="1" x14ac:dyDescent="0.2">
      <c r="B32" s="27"/>
      <c r="C32" s="27"/>
      <c r="D32" s="27"/>
      <c r="G32" s="28"/>
      <c r="H32" s="28"/>
      <c r="I32" s="28"/>
      <c r="J32" s="28"/>
    </row>
    <row r="33" spans="1:10" hidden="1" x14ac:dyDescent="0.2">
      <c r="A33" s="21" t="e">
        <v>#REF!</v>
      </c>
      <c r="B33" s="21"/>
      <c r="C33" s="6"/>
      <c r="E33" s="21"/>
      <c r="F33" s="21"/>
      <c r="G33" s="21"/>
      <c r="H33" s="21"/>
    </row>
    <row r="34" spans="1:10" hidden="1" x14ac:dyDescent="0.2"/>
    <row r="35" spans="1:10" ht="45" customHeight="1" x14ac:dyDescent="0.2">
      <c r="B35" s="40" t="str">
        <f>B10</f>
        <v>Verónica Guerrero Hernández</v>
      </c>
      <c r="C35" s="40"/>
      <c r="D35" s="40"/>
      <c r="E35" s="13"/>
      <c r="F35" s="13"/>
      <c r="G35" s="22" t="s">
        <v>44</v>
      </c>
      <c r="H35" s="22"/>
      <c r="I35" s="22"/>
      <c r="J35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8:N28"/>
    <mergeCell ref="B32:D32"/>
    <mergeCell ref="G32:J32"/>
    <mergeCell ref="B31:D31"/>
    <mergeCell ref="G31:J31"/>
    <mergeCell ref="A33:B33"/>
    <mergeCell ref="E33:H33"/>
    <mergeCell ref="B35:D35"/>
    <mergeCell ref="G35:J35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abSelected="1" zoomScale="85" zoomScaleNormal="85" zoomScaleSheetLayoutView="100" workbookViewId="0">
      <selection activeCell="L26" sqref="L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46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AGO - DIC 2024</v>
      </c>
      <c r="M8" s="28"/>
      <c r="N8" s="28"/>
    </row>
    <row r="10" spans="1:14" x14ac:dyDescent="0.2">
      <c r="A10" s="4" t="s">
        <v>8</v>
      </c>
      <c r="B10" s="28" t="str">
        <f>'1'!B10</f>
        <v>Verónica Guerrero Hernández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Taller de Investigación I</v>
      </c>
      <c r="B14" s="9" t="s">
        <v>34</v>
      </c>
      <c r="C14" s="9" t="str">
        <f>'1'!C14</f>
        <v>710A</v>
      </c>
      <c r="D14" s="9" t="str">
        <f>'1'!D14</f>
        <v>IINF</v>
      </c>
      <c r="E14" s="9">
        <f>'1'!E14</f>
        <v>24</v>
      </c>
      <c r="F14" s="9"/>
      <c r="G14" s="9"/>
      <c r="H14" s="10"/>
      <c r="I14" s="9">
        <f t="shared" ref="I14:I26" si="0">(E14-SUM(F14:G14))-K14</f>
        <v>24</v>
      </c>
      <c r="J14" s="10"/>
      <c r="K14" s="9"/>
      <c r="L14" s="10">
        <f t="shared" ref="L14:L26" si="1">K14/E14</f>
        <v>0</v>
      </c>
      <c r="M14" s="9"/>
      <c r="N14" s="15"/>
    </row>
    <row r="15" spans="1:14" s="11" customFormat="1" ht="25.5" x14ac:dyDescent="0.2">
      <c r="A15" s="9" t="str">
        <f>'1'!A15</f>
        <v>Análisis y Modelado de Sistemas de Información</v>
      </c>
      <c r="B15" s="9" t="s">
        <v>34</v>
      </c>
      <c r="C15" s="9" t="str">
        <f>'1'!C15</f>
        <v>510A</v>
      </c>
      <c r="D15" s="9" t="str">
        <f>'1'!D15</f>
        <v>IINF</v>
      </c>
      <c r="E15" s="9">
        <f>'1'!E15</f>
        <v>22</v>
      </c>
      <c r="F15" s="9"/>
      <c r="G15" s="9"/>
      <c r="H15" s="10"/>
      <c r="I15" s="9">
        <f t="shared" si="0"/>
        <v>22</v>
      </c>
      <c r="J15" s="10"/>
      <c r="K15" s="9"/>
      <c r="L15" s="10">
        <f t="shared" si="1"/>
        <v>0</v>
      </c>
      <c r="M15" s="9"/>
      <c r="N15" s="15"/>
    </row>
    <row r="16" spans="1:14" s="11" customFormat="1" x14ac:dyDescent="0.2">
      <c r="A16" s="9" t="str">
        <f>'1'!A16</f>
        <v>Tecnologías Convergentes II</v>
      </c>
      <c r="B16" s="9" t="s">
        <v>34</v>
      </c>
      <c r="C16" s="9" t="str">
        <f>'1'!C16</f>
        <v>910B</v>
      </c>
      <c r="D16" s="9" t="str">
        <f>'1'!D16</f>
        <v>IINF</v>
      </c>
      <c r="E16" s="9">
        <f>'1'!E16</f>
        <v>8</v>
      </c>
      <c r="F16" s="9"/>
      <c r="G16" s="9"/>
      <c r="H16" s="10"/>
      <c r="I16" s="9">
        <f t="shared" si="0"/>
        <v>8</v>
      </c>
      <c r="J16" s="10"/>
      <c r="K16" s="9"/>
      <c r="L16" s="10">
        <f t="shared" si="1"/>
        <v>0</v>
      </c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5" thickBot="1" x14ac:dyDescent="0.25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54</v>
      </c>
      <c r="F26" s="17">
        <f>SUM(F14:F25)</f>
        <v>0</v>
      </c>
      <c r="G26" s="17">
        <f>SUM(G14:G25)</f>
        <v>0</v>
      </c>
      <c r="H26" s="18">
        <f>SUM(F26:G26)/E26</f>
        <v>0</v>
      </c>
      <c r="I26" s="17">
        <f t="shared" si="0"/>
        <v>54</v>
      </c>
      <c r="J26" s="18">
        <f t="shared" ref="J14:J26" si="2">I26/E26</f>
        <v>1</v>
      </c>
      <c r="K26" s="17">
        <f>SUM(K14:K25)</f>
        <v>0</v>
      </c>
      <c r="L26" s="18">
        <f t="shared" si="1"/>
        <v>0</v>
      </c>
      <c r="M26" s="17"/>
      <c r="N26" s="19"/>
    </row>
    <row r="28" spans="1:14" ht="120" customHeight="1" x14ac:dyDescent="0.2">
      <c r="A28" s="31" t="s">
        <v>26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30" spans="1:14" x14ac:dyDescent="0.2">
      <c r="A30" s="12"/>
    </row>
    <row r="31" spans="1:14" x14ac:dyDescent="0.2">
      <c r="B31" s="25" t="s">
        <v>27</v>
      </c>
      <c r="C31" s="25"/>
      <c r="D31" s="25"/>
      <c r="G31" s="26" t="s">
        <v>28</v>
      </c>
      <c r="H31" s="26"/>
      <c r="I31" s="26"/>
      <c r="J31" s="26"/>
    </row>
    <row r="32" spans="1:14" ht="62.25" customHeight="1" x14ac:dyDescent="0.2">
      <c r="B32" s="27"/>
      <c r="C32" s="27"/>
      <c r="D32" s="27"/>
      <c r="G32" s="28"/>
      <c r="H32" s="28"/>
      <c r="I32" s="28"/>
      <c r="J32" s="28"/>
    </row>
    <row r="33" spans="1:10" hidden="1" x14ac:dyDescent="0.2">
      <c r="A33" s="21" t="e">
        <v>#REF!</v>
      </c>
      <c r="B33" s="21"/>
      <c r="C33" s="6"/>
      <c r="E33" s="21"/>
      <c r="F33" s="21"/>
      <c r="G33" s="21"/>
      <c r="H33" s="21"/>
    </row>
    <row r="34" spans="1:10" hidden="1" x14ac:dyDescent="0.2"/>
    <row r="35" spans="1:10" ht="45" customHeight="1" x14ac:dyDescent="0.2">
      <c r="B35" s="40" t="str">
        <f>B10</f>
        <v>Verónica Guerrero Hernández</v>
      </c>
      <c r="C35" s="40"/>
      <c r="D35" s="40"/>
      <c r="E35" s="13"/>
      <c r="F35" s="13"/>
      <c r="G35" s="22" t="s">
        <v>44</v>
      </c>
      <c r="H35" s="22"/>
      <c r="I35" s="22"/>
      <c r="J35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8:N28"/>
    <mergeCell ref="B32:D32"/>
    <mergeCell ref="G32:J32"/>
    <mergeCell ref="B31:D31"/>
    <mergeCell ref="G31:J31"/>
    <mergeCell ref="A33:B33"/>
    <mergeCell ref="E33:H33"/>
    <mergeCell ref="B35:D35"/>
    <mergeCell ref="G35:J35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AGO - DIC 2024</v>
      </c>
      <c r="M8" s="28"/>
      <c r="N8" s="28"/>
    </row>
    <row r="10" spans="1:14" x14ac:dyDescent="0.2">
      <c r="A10" s="4" t="s">
        <v>8</v>
      </c>
      <c r="B10" s="28" t="str">
        <f>'1'!B10</f>
        <v>Verónica Guerrero Hernández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Taller de Investigación I</v>
      </c>
      <c r="B14" s="9"/>
      <c r="C14" s="9" t="str">
        <f>'1'!C14</f>
        <v>710A</v>
      </c>
      <c r="D14" s="9" t="str">
        <f>'1'!D14</f>
        <v>IINF</v>
      </c>
      <c r="E14" s="9">
        <f>'1'!E14</f>
        <v>24</v>
      </c>
      <c r="F14" s="9"/>
      <c r="G14" s="9"/>
      <c r="H14" s="10">
        <f>(F14+G14)/E14</f>
        <v>0</v>
      </c>
      <c r="I14" s="9">
        <f t="shared" ref="I14:I28" si="0">(E14-SUM(F14:G14))-K14</f>
        <v>24</v>
      </c>
      <c r="J14" s="10">
        <f t="shared" ref="J14:J28" si="1">I14/E14</f>
        <v>1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">
      <c r="A15" s="9" t="e">
        <f>'1'!#REF!</f>
        <v>#REF!</v>
      </c>
      <c r="B15" s="9"/>
      <c r="C15" s="9" t="e">
        <f>'1'!#REF!</f>
        <v>#REF!</v>
      </c>
      <c r="D15" s="9" t="e">
        <f>'1'!#REF!</f>
        <v>#REF!</v>
      </c>
      <c r="E15" s="9" t="e">
        <f>'1'!#REF!</f>
        <v>#REF!</v>
      </c>
      <c r="F15" s="9"/>
      <c r="G15" s="9"/>
      <c r="H15" s="10" t="e">
        <f t="shared" ref="H15:H18" si="3">(F15+G15)/E15</f>
        <v>#REF!</v>
      </c>
      <c r="I15" s="9" t="e">
        <f t="shared" si="0"/>
        <v>#REF!</v>
      </c>
      <c r="J15" s="10" t="e">
        <f t="shared" si="1"/>
        <v>#REF!</v>
      </c>
      <c r="K15" s="9"/>
      <c r="L15" s="10" t="e">
        <f t="shared" si="2"/>
        <v>#REF!</v>
      </c>
      <c r="M15" s="9"/>
      <c r="N15" s="15"/>
    </row>
    <row r="16" spans="1:14" s="11" customFormat="1" ht="25.5" x14ac:dyDescent="0.2">
      <c r="A16" s="9" t="str">
        <f>'1'!A15</f>
        <v>Análisis y Modelado de Sistemas de Información</v>
      </c>
      <c r="B16" s="9"/>
      <c r="C16" s="9" t="str">
        <f>'1'!C15</f>
        <v>510A</v>
      </c>
      <c r="D16" s="9" t="str">
        <f>'1'!D15</f>
        <v>IINF</v>
      </c>
      <c r="E16" s="9">
        <f>'1'!E15</f>
        <v>22</v>
      </c>
      <c r="F16" s="9"/>
      <c r="G16" s="9"/>
      <c r="H16" s="10">
        <f t="shared" si="3"/>
        <v>0</v>
      </c>
      <c r="I16" s="9">
        <f t="shared" si="0"/>
        <v>22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3"/>
        <v>#REF!</v>
      </c>
      <c r="I17" s="9" t="e">
        <f t="shared" si="0"/>
        <v>#REF!</v>
      </c>
      <c r="J17" s="10" t="e">
        <f t="shared" si="1"/>
        <v>#REF!</v>
      </c>
      <c r="K17" s="9"/>
      <c r="L17" s="10" t="e">
        <f t="shared" si="2"/>
        <v>#REF!</v>
      </c>
      <c r="M17" s="9"/>
      <c r="N17" s="15"/>
    </row>
    <row r="18" spans="1:14" s="11" customFormat="1" x14ac:dyDescent="0.2">
      <c r="A18" s="9" t="str">
        <f>'1'!A16</f>
        <v>Tecnologías Convergentes II</v>
      </c>
      <c r="B18" s="9"/>
      <c r="C18" s="9" t="str">
        <f>'1'!C16</f>
        <v>910B</v>
      </c>
      <c r="D18" s="9" t="str">
        <f>'1'!D16</f>
        <v>IINF</v>
      </c>
      <c r="E18" s="9">
        <f>'1'!E16</f>
        <v>8</v>
      </c>
      <c r="F18" s="9"/>
      <c r="G18" s="9"/>
      <c r="H18" s="10">
        <f t="shared" si="3"/>
        <v>0</v>
      </c>
      <c r="I18" s="9">
        <f t="shared" si="0"/>
        <v>8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x14ac:dyDescent="0.2">
      <c r="A19" s="9">
        <f>'1'!A17</f>
        <v>0</v>
      </c>
      <c r="B19" s="9"/>
      <c r="C19" s="9">
        <f>'1'!C17</f>
        <v>0</v>
      </c>
      <c r="D19" s="9">
        <f>'1'!D17</f>
        <v>0</v>
      </c>
      <c r="E19" s="9">
        <f>'1'!E17</f>
        <v>0</v>
      </c>
      <c r="F19" s="9"/>
      <c r="G19" s="9"/>
      <c r="H19" s="10" t="e">
        <f t="shared" ref="H19:H27" si="4">F19/E19</f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4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4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4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4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4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4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4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4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0"/>
        <v>#REF!</v>
      </c>
      <c r="J28" s="18" t="e">
        <f t="shared" si="1"/>
        <v>#REF!</v>
      </c>
      <c r="K28" s="17">
        <f>SUM(K14:K27)</f>
        <v>0</v>
      </c>
      <c r="L28" s="18" t="e">
        <f t="shared" si="2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40" t="str">
        <f>B10</f>
        <v>Verónica Guerrero Hernández</v>
      </c>
      <c r="C37" s="40"/>
      <c r="D37" s="40"/>
      <c r="E37" s="13"/>
      <c r="F37" s="13"/>
      <c r="G37" s="22" t="s">
        <v>44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MARIEM</cp:lastModifiedBy>
  <cp:revision/>
  <dcterms:created xsi:type="dcterms:W3CDTF">2021-11-22T14:45:25Z</dcterms:created>
  <dcterms:modified xsi:type="dcterms:W3CDTF">2024-12-12T01:07:08Z</dcterms:modified>
  <cp:category/>
  <cp:contentStatus/>
</cp:coreProperties>
</file>