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2 - SEMESTRE\2- SEPTIEMBRE - ENERO\REPORTES\REPORTES 2024\REPORTES PARCIALES\"/>
    </mc:Choice>
  </mc:AlternateContent>
  <bookViews>
    <workbookView xWindow="0" yWindow="0" windowWidth="23040" windowHeight="9195" activeTab="2"/>
  </bookViews>
  <sheets>
    <sheet name="TECNOLOGIAS CONVERGENTES II" sheetId="3" r:id="rId1"/>
    <sheet name="AMSI" sheetId="4" r:id="rId2"/>
    <sheet name="TALLER INVESTIGACION I" sheetId="5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3" l="1"/>
  <c r="Q9" i="3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9" i="4"/>
  <c r="Q9" i="5"/>
  <c r="Q11" i="3"/>
  <c r="Q12" i="3"/>
  <c r="Q13" i="3"/>
  <c r="Q14" i="3"/>
  <c r="Q15" i="3"/>
  <c r="Q16" i="3"/>
  <c r="Q10" i="5" l="1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P35" i="5" l="1"/>
  <c r="O35" i="5"/>
  <c r="N35" i="5"/>
  <c r="M35" i="5"/>
  <c r="L35" i="5"/>
  <c r="K35" i="5"/>
  <c r="J35" i="5"/>
  <c r="P34" i="5"/>
  <c r="O34" i="5"/>
  <c r="N34" i="5"/>
  <c r="M34" i="5"/>
  <c r="L34" i="5"/>
  <c r="L37" i="5" s="1"/>
  <c r="K34" i="5"/>
  <c r="J34" i="5"/>
  <c r="P33" i="5"/>
  <c r="P36" i="5" s="1"/>
  <c r="O33" i="5"/>
  <c r="N33" i="5"/>
  <c r="M33" i="5"/>
  <c r="L33" i="5"/>
  <c r="K33" i="5"/>
  <c r="J33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P33" i="4"/>
  <c r="O33" i="4"/>
  <c r="N33" i="4"/>
  <c r="M33" i="4"/>
  <c r="L33" i="4"/>
  <c r="K33" i="4"/>
  <c r="J33" i="4"/>
  <c r="P32" i="4"/>
  <c r="O32" i="4"/>
  <c r="N32" i="4"/>
  <c r="M32" i="4"/>
  <c r="L32" i="4"/>
  <c r="K32" i="4"/>
  <c r="J32" i="4"/>
  <c r="P31" i="4"/>
  <c r="O31" i="4"/>
  <c r="N31" i="4"/>
  <c r="M31" i="4"/>
  <c r="L31" i="4"/>
  <c r="L34" i="4" s="1"/>
  <c r="K31" i="4"/>
  <c r="J31" i="4"/>
  <c r="P19" i="3"/>
  <c r="O19" i="3"/>
  <c r="N19" i="3"/>
  <c r="M19" i="3"/>
  <c r="L19" i="3"/>
  <c r="K19" i="3"/>
  <c r="J19" i="3"/>
  <c r="P18" i="3"/>
  <c r="O18" i="3"/>
  <c r="N18" i="3"/>
  <c r="M18" i="3"/>
  <c r="L18" i="3"/>
  <c r="K18" i="3"/>
  <c r="J18" i="3"/>
  <c r="P17" i="3"/>
  <c r="O17" i="3"/>
  <c r="N17" i="3"/>
  <c r="M17" i="3"/>
  <c r="L17" i="3"/>
  <c r="K17" i="3"/>
  <c r="J17" i="3"/>
  <c r="B10" i="3"/>
  <c r="B11" i="3" s="1"/>
  <c r="B12" i="3" s="1"/>
  <c r="B13" i="3" s="1"/>
  <c r="B14" i="3" s="1"/>
  <c r="B15" i="3" s="1"/>
  <c r="B16" i="3" s="1"/>
  <c r="M37" i="5" l="1"/>
  <c r="M36" i="5"/>
  <c r="N34" i="4"/>
  <c r="O21" i="3"/>
  <c r="O20" i="3"/>
  <c r="N21" i="3"/>
  <c r="M34" i="4"/>
  <c r="M35" i="4"/>
  <c r="K34" i="4"/>
  <c r="K20" i="3"/>
  <c r="J20" i="3"/>
  <c r="J37" i="5"/>
  <c r="J36" i="5"/>
  <c r="P35" i="4"/>
  <c r="P34" i="4"/>
  <c r="K21" i="3"/>
  <c r="L21" i="3"/>
  <c r="M21" i="3"/>
  <c r="L20" i="3"/>
  <c r="P20" i="3"/>
  <c r="N35" i="4"/>
  <c r="N36" i="5"/>
  <c r="J21" i="3"/>
  <c r="J34" i="4"/>
  <c r="O35" i="4"/>
  <c r="O36" i="5"/>
  <c r="K37" i="5"/>
  <c r="Q33" i="4"/>
  <c r="O34" i="4"/>
  <c r="N37" i="5"/>
  <c r="M20" i="3"/>
  <c r="K35" i="4"/>
  <c r="K36" i="5"/>
  <c r="P37" i="5"/>
  <c r="P21" i="3"/>
  <c r="O37" i="5"/>
  <c r="N20" i="3"/>
  <c r="L35" i="4"/>
  <c r="Q35" i="5"/>
  <c r="L36" i="5"/>
  <c r="Q33" i="5"/>
  <c r="Q34" i="5"/>
  <c r="J35" i="4"/>
  <c r="Q31" i="4"/>
  <c r="Q32" i="4"/>
  <c r="Q34" i="4" l="1"/>
  <c r="Q35" i="4"/>
  <c r="Q37" i="5"/>
  <c r="Q36" i="5"/>
  <c r="Q19" i="3" l="1"/>
  <c r="Q17" i="3"/>
  <c r="Q20" i="3" s="1"/>
  <c r="Q18" i="3"/>
  <c r="Q21" i="3" s="1"/>
</calcChain>
</file>

<file path=xl/sharedStrings.xml><?xml version="1.0" encoding="utf-8"?>
<sst xmlns="http://schemas.openxmlformats.org/spreadsheetml/2006/main" count="462" uniqueCount="139">
  <si>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</si>
  <si>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</si>
  <si>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</si>
  <si>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</si>
  <si>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</si>
  <si>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</si>
  <si>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</si>
  <si>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</si>
  <si>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</si>
  <si>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</si>
  <si>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</si>
  <si>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</si>
  <si>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</si>
  <si>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</si>
  <si>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</si>
  <si>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</si>
  <si>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</si>
  <si>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</si>
  <si>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</si>
  <si>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</si>
  <si>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</si>
  <si>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</si>
  <si>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</si>
  <si>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</si>
  <si>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VERONICA GUERRERO HERNANDEZ</t>
  </si>
  <si>
    <t>TALLER DE INVESTIGACION I</t>
  </si>
  <si>
    <t>VERÓNICA GUERRERO HERNANDEZ</t>
  </si>
  <si>
    <r>
      <rPr>
        <sz val="8"/>
        <rFont val="Arial MT"/>
        <family val="2"/>
      </rPr>
      <t>201U0221</t>
    </r>
  </si>
  <si>
    <r>
      <rPr>
        <sz val="8"/>
        <rFont val="Arial MT"/>
        <family val="2"/>
      </rPr>
      <t>201U0222</t>
    </r>
  </si>
  <si>
    <r>
      <rPr>
        <sz val="8"/>
        <rFont val="Arial MT"/>
        <family val="2"/>
      </rPr>
      <t>201U0226</t>
    </r>
  </si>
  <si>
    <r>
      <rPr>
        <sz val="8"/>
        <rFont val="Arial MT"/>
        <family val="2"/>
      </rPr>
      <t>201U0230</t>
    </r>
  </si>
  <si>
    <r>
      <rPr>
        <sz val="8"/>
        <rFont val="Arial MT"/>
        <family val="2"/>
      </rPr>
      <t>201U0232</t>
    </r>
  </si>
  <si>
    <r>
      <rPr>
        <sz val="8"/>
        <rFont val="Arial MT"/>
        <family val="2"/>
      </rPr>
      <t>201U0238</t>
    </r>
  </si>
  <si>
    <r>
      <rPr>
        <sz val="8"/>
        <rFont val="Arial MT"/>
        <family val="2"/>
      </rPr>
      <t>201U0454</t>
    </r>
  </si>
  <si>
    <r>
      <rPr>
        <sz val="8"/>
        <rFont val="Arial MT"/>
        <family val="2"/>
      </rPr>
      <t>201U0391</t>
    </r>
  </si>
  <si>
    <t>ACEVEDO MENDEZ JONATHAN EMMANUEL</t>
  </si>
  <si>
    <t>ALONSO VELASCO CARLOS ALBERTO</t>
  </si>
  <si>
    <t>BERNAL SANDOVAL JAVIER</t>
  </si>
  <si>
    <t>CORTEZ ESTRADA MARIA CRISTINA</t>
  </si>
  <si>
    <t>DEL ANGEL BAPO LITZY MARIEL</t>
  </si>
  <si>
    <t>MIROS MORISCO CRISTIAN</t>
  </si>
  <si>
    <t>TORNADO MARTINEZ ADRIAN SANTIAGO</t>
  </si>
  <si>
    <t>TORRES HERNANDEZ DIANA</t>
  </si>
  <si>
    <t>710A</t>
  </si>
  <si>
    <t>CAIXBA HERRERA MARIA GRISEL</t>
  </si>
  <si>
    <t>CHACHA PÉREZ ALBA MARINA</t>
  </si>
  <si>
    <t>CHAGALA PUCHETA ANGEL DAVID</t>
  </si>
  <si>
    <t>FERMAN ATAXCA SARAHI ESMERALDA</t>
  </si>
  <si>
    <t>FONSECA ABRAJAN OSVANY JESUS</t>
  </si>
  <si>
    <t>LUCHO HERNANDEZ LUIS ALEXIS</t>
  </si>
  <si>
    <t>MARIN GONZALEZ JOANA MICHELLE</t>
  </si>
  <si>
    <t>MENDIOLA MOLINA MARISA DE LOS ANGELES</t>
  </si>
  <si>
    <t>MIL QUINO CARLOS FRANCISCO</t>
  </si>
  <si>
    <t>MONTAN MARTINEZ ANNETTE</t>
  </si>
  <si>
    <t>PAXTIAN CAMPECHANO RAFAEL</t>
  </si>
  <si>
    <t>PEREZ MARTINEZ OMAR FERNANDO</t>
  </si>
  <si>
    <t>PIO COMI CARLOS JAEL</t>
  </si>
  <si>
    <t>POLITO CHIGO KELVIN</t>
  </si>
  <si>
    <t>PUCHETA CONCHI MONSERRAT</t>
  </si>
  <si>
    <t>REYES GEREZANO ITZEL ELENA</t>
  </si>
  <si>
    <t>RODRIGUEZ GONZALEZ JOSE MANUEL</t>
  </si>
  <si>
    <t>ROMAN SANTIAGO SILVANA TIARE</t>
  </si>
  <si>
    <t>SAN JUAN VELASCO AXEL</t>
  </si>
  <si>
    <t>TEOBA COMI GUADALUPE</t>
  </si>
  <si>
    <t>TEOBAL DIAZ EMMANUEL DE JESUS</t>
  </si>
  <si>
    <t>TOTO FISCAL ISELA</t>
  </si>
  <si>
    <t>221U0495</t>
  </si>
  <si>
    <t>221U0496</t>
  </si>
  <si>
    <t>221U0497</t>
  </si>
  <si>
    <t>221U0499</t>
  </si>
  <si>
    <t>221U0501</t>
  </si>
  <si>
    <t>211U0597</t>
  </si>
  <si>
    <t>221U0504</t>
  </si>
  <si>
    <t>221U0506</t>
  </si>
  <si>
    <t>211U0382</t>
  </si>
  <si>
    <t>221U0507</t>
  </si>
  <si>
    <t>221U0508</t>
  </si>
  <si>
    <t>201U0241</t>
  </si>
  <si>
    <t>221U0509</t>
  </si>
  <si>
    <t>221U0510</t>
  </si>
  <si>
    <t>221U0511</t>
  </si>
  <si>
    <t>221U0513</t>
  </si>
  <si>
    <t>221U0516</t>
  </si>
  <si>
    <t>221U0518</t>
  </si>
  <si>
    <t>221U0519</t>
  </si>
  <si>
    <t>221U0520</t>
  </si>
  <si>
    <t>221U0521</t>
  </si>
  <si>
    <t>221U0524</t>
  </si>
  <si>
    <t>TECNOLOGIAS CONVERGENTES II</t>
  </si>
  <si>
    <t>510A</t>
  </si>
  <si>
    <t>AGUILAR RENDON LUIS ALBERTO</t>
  </si>
  <si>
    <t>BLAS DIAZ ABISAI</t>
  </si>
  <si>
    <t>CAMPOS MARTINEZ YAHIR</t>
  </si>
  <si>
    <t>CORTES IXBA ANGEL DE JAZMIN</t>
  </si>
  <si>
    <t>DOMINGUEZ CRUZ DANIELA</t>
  </si>
  <si>
    <t>FISCAL MALAGA ANGEL DE JESUS</t>
  </si>
  <si>
    <t>FISCAL POLITO ROMAN OMAR</t>
  </si>
  <si>
    <t>GATICA ANTELE JAQUELINE</t>
  </si>
  <si>
    <t>GOMEZ ALEMAN ABDIEL MIGUEL</t>
  </si>
  <si>
    <t>GONZALEZ DIAZ JOSE MARIA</t>
  </si>
  <si>
    <t>IGNOT MARTINEZ SCARLET DEL CARMEN</t>
  </si>
  <si>
    <t>IXTEPAN TEMICH JOSE ANGEL</t>
  </si>
  <si>
    <t>MALAGA QUINO KAREN VALERIA</t>
  </si>
  <si>
    <t>MILLAN POLITO CHRISTIAN MANUEL</t>
  </si>
  <si>
    <t>MIROS TOLEDO ELSA YAZIRI</t>
  </si>
  <si>
    <t>QUINO CINTA KARLA GUADALUPE</t>
  </si>
  <si>
    <t>RIVAS CHAMPALA LUIS ENRIQUE</t>
  </si>
  <si>
    <t>ROSAS FAJARDO JOSE MANUEL</t>
  </si>
  <si>
    <t>TEMICH COTA JOSE MANUEL</t>
  </si>
  <si>
    <t>TOTO LIBRADO ROBERTO</t>
  </si>
  <si>
    <t>VILLEGAS CHAGALA JAIR ARTURO</t>
  </si>
  <si>
    <t>ZUNIGA CHAVEZ ANGEL JOSUE</t>
  </si>
  <si>
    <t>ZUNIGA CHAVEZ EDDI JOSUE</t>
  </si>
  <si>
    <t>211U0365</t>
  </si>
  <si>
    <t>211U0367</t>
  </si>
  <si>
    <t>211U0368</t>
  </si>
  <si>
    <t>211U0370</t>
  </si>
  <si>
    <t>211U0371</t>
  </si>
  <si>
    <t>201U0233</t>
  </si>
  <si>
    <t>211U0372</t>
  </si>
  <si>
    <t>211U0373</t>
  </si>
  <si>
    <t>211U0374</t>
  </si>
  <si>
    <t>211U0377</t>
  </si>
  <si>
    <t>211U0378</t>
  </si>
  <si>
    <t>211U0380</t>
  </si>
  <si>
    <t>211U0381</t>
  </si>
  <si>
    <t>211U0383</t>
  </si>
  <si>
    <t>211U0384</t>
  </si>
  <si>
    <t>211U0386</t>
  </si>
  <si>
    <t>211U0387</t>
  </si>
  <si>
    <t>211U0388</t>
  </si>
  <si>
    <t>201U0244</t>
  </si>
  <si>
    <t>211U0204</t>
  </si>
  <si>
    <t>211U0633</t>
  </si>
  <si>
    <t>211U0389</t>
  </si>
  <si>
    <t>211U0390</t>
  </si>
  <si>
    <t>AGOSTO - DICIEMBRE 2024</t>
  </si>
  <si>
    <t>ANALISIS Y MODELADO DE SI</t>
  </si>
  <si>
    <t>910B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</si>
</sst>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15" fontId="0" fillId="0" borderId="0" xfId="0" applyNumberForma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8" xfId="0" applyFont="1" applyBorder="1" applyAlignment="1">
      <alignment wrapText="1"/>
    </xf>
    <xf numFmtId="0" fontId="8" fillId="0" borderId="2" xfId="0" applyFont="1" applyBorder="1" applyAlignme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0" xfId="0" applyNumberFormat="1"/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shrinkToFit="1"/>
    </xf>
    <xf numFmtId="14" fontId="4" fillId="0" borderId="1" xfId="0" applyNumberFormat="1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9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5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zoomScale="130" zoomScaleNormal="130" workbookViewId="0">
      <selection activeCell="N5" sqref="N5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20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20">
      <c r="C4" t="s">
        <v>0</v>
      </c>
      <c r="D4" s="32" t="s">
        <v>88</v>
      </c>
      <c r="E4" s="32"/>
      <c r="F4" s="32"/>
      <c r="G4" s="32"/>
      <c r="I4" t="s">
        <v>1</v>
      </c>
      <c r="J4" s="26" t="s">
        <v>138</v>
      </c>
      <c r="K4" s="26"/>
      <c r="M4" t="s">
        <v>2</v>
      </c>
      <c r="N4" s="33">
        <v>45637</v>
      </c>
      <c r="O4" s="33"/>
    </row>
    <row r="5" spans="2:20" ht="6.75" customHeight="1">
      <c r="D5" s="5"/>
      <c r="E5" s="5"/>
      <c r="F5" s="5"/>
      <c r="G5" s="5"/>
    </row>
    <row r="6" spans="2:20">
      <c r="C6" t="s">
        <v>3</v>
      </c>
      <c r="D6" s="26" t="s">
        <v>136</v>
      </c>
      <c r="E6" s="26"/>
      <c r="F6" s="26"/>
      <c r="G6" s="26"/>
      <c r="I6" s="27" t="s">
        <v>22</v>
      </c>
      <c r="J6" s="27"/>
      <c r="K6" s="28" t="s">
        <v>24</v>
      </c>
      <c r="L6" s="28"/>
      <c r="M6" s="28"/>
      <c r="N6" s="28"/>
      <c r="O6" s="28"/>
      <c r="P6" s="28"/>
    </row>
    <row r="7" spans="2:20" ht="11.25" customHeight="1"/>
    <row r="8" spans="2:20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0">
      <c r="B9" s="6">
        <v>1</v>
      </c>
      <c r="C9" s="15" t="s">
        <v>27</v>
      </c>
      <c r="D9" s="25" t="s">
        <v>35</v>
      </c>
      <c r="E9" s="25" t="s">
        <v>35</v>
      </c>
      <c r="F9" s="25" t="s">
        <v>35</v>
      </c>
      <c r="G9" s="25" t="s">
        <v>35</v>
      </c>
      <c r="H9" s="25" t="s">
        <v>35</v>
      </c>
      <c r="I9" s="25" t="s">
        <v>35</v>
      </c>
      <c r="J9" s="17">
        <v>100</v>
      </c>
      <c r="K9" s="23">
        <v>100</v>
      </c>
      <c r="L9" s="17">
        <v>90</v>
      </c>
      <c r="M9" s="4">
        <v>0</v>
      </c>
      <c r="N9" s="4">
        <v>0</v>
      </c>
      <c r="O9" s="4">
        <v>0</v>
      </c>
      <c r="P9" s="4">
        <v>0</v>
      </c>
      <c r="Q9" s="9">
        <f>AVERAGE(J9:L9)</f>
        <v>96.666666666666671</v>
      </c>
    </row>
    <row r="10" spans="2:20">
      <c r="B10" s="6">
        <f>B9+1</f>
        <v>2</v>
      </c>
      <c r="C10" s="15" t="s">
        <v>28</v>
      </c>
      <c r="D10" s="25" t="s">
        <v>36</v>
      </c>
      <c r="E10" s="25" t="s">
        <v>36</v>
      </c>
      <c r="F10" s="25" t="s">
        <v>36</v>
      </c>
      <c r="G10" s="25" t="s">
        <v>36</v>
      </c>
      <c r="H10" s="25" t="s">
        <v>36</v>
      </c>
      <c r="I10" s="25" t="s">
        <v>36</v>
      </c>
      <c r="J10" s="17">
        <v>100</v>
      </c>
      <c r="K10" s="23">
        <v>100</v>
      </c>
      <c r="L10" s="17">
        <v>88</v>
      </c>
      <c r="M10" s="4">
        <v>0</v>
      </c>
      <c r="N10" s="4">
        <v>0</v>
      </c>
      <c r="O10" s="4">
        <v>0</v>
      </c>
      <c r="P10" s="4">
        <v>0</v>
      </c>
      <c r="Q10" s="9">
        <f>AVERAGE(J10:L10)</f>
        <v>96</v>
      </c>
    </row>
    <row r="11" spans="2:20">
      <c r="B11" s="18">
        <f t="shared" ref="B11:B16" si="0">B10+1</f>
        <v>3</v>
      </c>
      <c r="C11" s="15" t="s">
        <v>29</v>
      </c>
      <c r="D11" s="25" t="s">
        <v>37</v>
      </c>
      <c r="E11" s="25" t="s">
        <v>37</v>
      </c>
      <c r="F11" s="25" t="s">
        <v>37</v>
      </c>
      <c r="G11" s="25" t="s">
        <v>37</v>
      </c>
      <c r="H11" s="25" t="s">
        <v>37</v>
      </c>
      <c r="I11" s="25" t="s">
        <v>37</v>
      </c>
      <c r="J11" s="17">
        <v>100</v>
      </c>
      <c r="K11" s="23">
        <v>100</v>
      </c>
      <c r="L11" s="17">
        <v>88</v>
      </c>
      <c r="M11" s="4">
        <v>0</v>
      </c>
      <c r="N11" s="4">
        <v>0</v>
      </c>
      <c r="O11" s="4">
        <v>0</v>
      </c>
      <c r="P11" s="4">
        <v>0</v>
      </c>
      <c r="Q11" s="9">
        <f t="shared" ref="Q11:Q16" si="1">AVERAGE(J11:L11)</f>
        <v>96</v>
      </c>
      <c r="T11" s="24"/>
    </row>
    <row r="12" spans="2:20">
      <c r="B12" s="18">
        <f t="shared" si="0"/>
        <v>4</v>
      </c>
      <c r="C12" s="15" t="s">
        <v>30</v>
      </c>
      <c r="D12" s="25" t="s">
        <v>38</v>
      </c>
      <c r="E12" s="25" t="s">
        <v>38</v>
      </c>
      <c r="F12" s="25" t="s">
        <v>38</v>
      </c>
      <c r="G12" s="25" t="s">
        <v>38</v>
      </c>
      <c r="H12" s="25" t="s">
        <v>38</v>
      </c>
      <c r="I12" s="25" t="s">
        <v>38</v>
      </c>
      <c r="J12" s="17">
        <v>100</v>
      </c>
      <c r="K12" s="23">
        <v>100</v>
      </c>
      <c r="L12" s="17">
        <v>90</v>
      </c>
      <c r="M12" s="4">
        <v>0</v>
      </c>
      <c r="N12" s="4">
        <v>0</v>
      </c>
      <c r="O12" s="4">
        <v>0</v>
      </c>
      <c r="P12" s="4">
        <v>0</v>
      </c>
      <c r="Q12" s="9">
        <f t="shared" si="1"/>
        <v>96.666666666666671</v>
      </c>
    </row>
    <row r="13" spans="2:20">
      <c r="B13" s="18">
        <f t="shared" si="0"/>
        <v>5</v>
      </c>
      <c r="C13" s="15" t="s">
        <v>31</v>
      </c>
      <c r="D13" s="25" t="s">
        <v>39</v>
      </c>
      <c r="E13" s="25" t="s">
        <v>39</v>
      </c>
      <c r="F13" s="25" t="s">
        <v>39</v>
      </c>
      <c r="G13" s="25" t="s">
        <v>39</v>
      </c>
      <c r="H13" s="25" t="s">
        <v>39</v>
      </c>
      <c r="I13" s="25" t="s">
        <v>39</v>
      </c>
      <c r="J13" s="17">
        <v>80</v>
      </c>
      <c r="K13" s="23">
        <v>0</v>
      </c>
      <c r="L13" s="17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1"/>
        <v>26.666666666666668</v>
      </c>
    </row>
    <row r="14" spans="2:20">
      <c r="B14" s="18">
        <f t="shared" si="0"/>
        <v>6</v>
      </c>
      <c r="C14" s="15" t="s">
        <v>32</v>
      </c>
      <c r="D14" s="25" t="s">
        <v>40</v>
      </c>
      <c r="E14" s="25" t="s">
        <v>40</v>
      </c>
      <c r="F14" s="25" t="s">
        <v>40</v>
      </c>
      <c r="G14" s="25" t="s">
        <v>40</v>
      </c>
      <c r="H14" s="25" t="s">
        <v>40</v>
      </c>
      <c r="I14" s="25" t="s">
        <v>40</v>
      </c>
      <c r="J14" s="17">
        <v>100</v>
      </c>
      <c r="K14" s="23">
        <v>100</v>
      </c>
      <c r="L14" s="17">
        <v>90</v>
      </c>
      <c r="M14" s="4">
        <v>0</v>
      </c>
      <c r="N14" s="4">
        <v>0</v>
      </c>
      <c r="O14" s="4">
        <v>0</v>
      </c>
      <c r="P14" s="4">
        <v>0</v>
      </c>
      <c r="Q14" s="9">
        <f t="shared" si="1"/>
        <v>96.666666666666671</v>
      </c>
    </row>
    <row r="15" spans="2:20">
      <c r="B15" s="18">
        <f t="shared" si="0"/>
        <v>7</v>
      </c>
      <c r="C15" s="15" t="s">
        <v>33</v>
      </c>
      <c r="D15" s="25" t="s">
        <v>41</v>
      </c>
      <c r="E15" s="25" t="s">
        <v>41</v>
      </c>
      <c r="F15" s="25" t="s">
        <v>41</v>
      </c>
      <c r="G15" s="25" t="s">
        <v>41</v>
      </c>
      <c r="H15" s="25" t="s">
        <v>41</v>
      </c>
      <c r="I15" s="25" t="s">
        <v>41</v>
      </c>
      <c r="J15" s="17">
        <v>100</v>
      </c>
      <c r="K15" s="23">
        <v>100</v>
      </c>
      <c r="L15" s="17">
        <v>90</v>
      </c>
      <c r="M15" s="4">
        <v>0</v>
      </c>
      <c r="N15" s="4">
        <v>0</v>
      </c>
      <c r="O15" s="4">
        <v>0</v>
      </c>
      <c r="P15" s="4">
        <v>0</v>
      </c>
      <c r="Q15" s="9">
        <f t="shared" si="1"/>
        <v>96.666666666666671</v>
      </c>
    </row>
    <row r="16" spans="2:20">
      <c r="B16" s="18">
        <f t="shared" si="0"/>
        <v>8</v>
      </c>
      <c r="C16" s="15" t="s">
        <v>34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">
        <v>42</v>
      </c>
      <c r="I16" s="25" t="s">
        <v>42</v>
      </c>
      <c r="J16" s="17">
        <v>100</v>
      </c>
      <c r="K16" s="23">
        <v>100</v>
      </c>
      <c r="L16" s="17">
        <v>80</v>
      </c>
      <c r="M16" s="4">
        <v>0</v>
      </c>
      <c r="N16" s="4">
        <v>0</v>
      </c>
      <c r="O16" s="4">
        <v>0</v>
      </c>
      <c r="P16" s="4">
        <v>0</v>
      </c>
      <c r="Q16" s="9">
        <f t="shared" si="1"/>
        <v>93.333333333333329</v>
      </c>
    </row>
    <row r="17" spans="3:17">
      <c r="C17" s="27"/>
      <c r="D17" s="27"/>
      <c r="E17" s="1"/>
      <c r="H17" s="34" t="s">
        <v>19</v>
      </c>
      <c r="I17" s="34"/>
      <c r="J17" s="10">
        <f t="shared" ref="J17:Q17" si="2">COUNTIF(J9:J16,"&gt;=70")</f>
        <v>8</v>
      </c>
      <c r="K17" s="10">
        <f t="shared" si="2"/>
        <v>7</v>
      </c>
      <c r="L17" s="10">
        <f t="shared" si="2"/>
        <v>7</v>
      </c>
      <c r="M17" s="10">
        <f t="shared" si="2"/>
        <v>0</v>
      </c>
      <c r="N17" s="10">
        <f t="shared" si="2"/>
        <v>0</v>
      </c>
      <c r="O17" s="10">
        <f t="shared" si="2"/>
        <v>0</v>
      </c>
      <c r="P17" s="10">
        <f t="shared" si="2"/>
        <v>0</v>
      </c>
      <c r="Q17" s="14">
        <f t="shared" si="2"/>
        <v>7</v>
      </c>
    </row>
    <row r="18" spans="3:17">
      <c r="C18" s="27"/>
      <c r="D18" s="27"/>
      <c r="E18" s="7"/>
      <c r="H18" s="35" t="s">
        <v>20</v>
      </c>
      <c r="I18" s="35"/>
      <c r="J18" s="11">
        <f t="shared" ref="J18:Q18" si="3">COUNTIF(J9:J16,"&lt;70")</f>
        <v>0</v>
      </c>
      <c r="K18" s="11">
        <f t="shared" si="3"/>
        <v>1</v>
      </c>
      <c r="L18" s="11">
        <f t="shared" si="3"/>
        <v>1</v>
      </c>
      <c r="M18" s="11">
        <f t="shared" si="3"/>
        <v>8</v>
      </c>
      <c r="N18" s="11">
        <f t="shared" si="3"/>
        <v>8</v>
      </c>
      <c r="O18" s="11">
        <f t="shared" si="3"/>
        <v>8</v>
      </c>
      <c r="P18" s="11">
        <f t="shared" si="3"/>
        <v>8</v>
      </c>
      <c r="Q18" s="11">
        <f t="shared" si="3"/>
        <v>1</v>
      </c>
    </row>
    <row r="19" spans="3:17">
      <c r="C19" s="27"/>
      <c r="D19" s="27"/>
      <c r="E19" s="27"/>
      <c r="H19" s="35" t="s">
        <v>21</v>
      </c>
      <c r="I19" s="35"/>
      <c r="J19" s="11">
        <f t="shared" ref="J19:Q19" si="4">COUNT(J9:J16)</f>
        <v>8</v>
      </c>
      <c r="K19" s="11">
        <f t="shared" si="4"/>
        <v>8</v>
      </c>
      <c r="L19" s="11">
        <f t="shared" si="4"/>
        <v>8</v>
      </c>
      <c r="M19" s="11">
        <f t="shared" si="4"/>
        <v>8</v>
      </c>
      <c r="N19" s="11">
        <f t="shared" si="4"/>
        <v>8</v>
      </c>
      <c r="O19" s="11">
        <f t="shared" si="4"/>
        <v>8</v>
      </c>
      <c r="P19" s="11">
        <f t="shared" si="4"/>
        <v>8</v>
      </c>
      <c r="Q19" s="11">
        <f t="shared" si="4"/>
        <v>8</v>
      </c>
    </row>
    <row r="20" spans="3:17">
      <c r="C20" s="27"/>
      <c r="D20" s="27"/>
      <c r="E20" s="1"/>
      <c r="H20" s="38" t="s">
        <v>16</v>
      </c>
      <c r="I20" s="38"/>
      <c r="J20" s="12">
        <f>J17/J19</f>
        <v>1</v>
      </c>
      <c r="K20" s="13">
        <f t="shared" ref="K20:Q20" si="5">K17/K19</f>
        <v>0.875</v>
      </c>
      <c r="L20" s="13">
        <f t="shared" si="5"/>
        <v>0.875</v>
      </c>
      <c r="M20" s="13">
        <f t="shared" si="5"/>
        <v>0</v>
      </c>
      <c r="N20" s="13">
        <f t="shared" si="5"/>
        <v>0</v>
      </c>
      <c r="O20" s="13">
        <f t="shared" si="5"/>
        <v>0</v>
      </c>
      <c r="P20" s="13">
        <f t="shared" si="5"/>
        <v>0</v>
      </c>
      <c r="Q20" s="13">
        <f t="shared" si="5"/>
        <v>0.875</v>
      </c>
    </row>
    <row r="21" spans="3:17">
      <c r="C21" s="27"/>
      <c r="D21" s="27"/>
      <c r="E21" s="1"/>
      <c r="H21" s="38" t="s">
        <v>17</v>
      </c>
      <c r="I21" s="38"/>
      <c r="J21" s="12">
        <f>J18/J19</f>
        <v>0</v>
      </c>
      <c r="K21" s="12">
        <f t="shared" ref="K21:Q21" si="6">K18/K19</f>
        <v>0.125</v>
      </c>
      <c r="L21" s="13">
        <f t="shared" si="6"/>
        <v>0.125</v>
      </c>
      <c r="M21" s="13">
        <f t="shared" si="6"/>
        <v>1</v>
      </c>
      <c r="N21" s="13">
        <f t="shared" si="6"/>
        <v>1</v>
      </c>
      <c r="O21" s="13">
        <f t="shared" si="6"/>
        <v>1</v>
      </c>
      <c r="P21" s="13">
        <f t="shared" si="6"/>
        <v>1</v>
      </c>
      <c r="Q21" s="13">
        <f t="shared" si="6"/>
        <v>0.125</v>
      </c>
    </row>
    <row r="22" spans="3:17">
      <c r="C22" s="27"/>
      <c r="D22" s="27"/>
      <c r="E22" s="7"/>
    </row>
    <row r="23" spans="3:17">
      <c r="C23" s="1"/>
      <c r="D23" s="1"/>
      <c r="E23" s="7"/>
    </row>
    <row r="24" spans="3:17">
      <c r="J24" s="36"/>
      <c r="K24" s="36"/>
      <c r="L24" s="36"/>
      <c r="M24" s="36"/>
      <c r="N24" s="36"/>
      <c r="O24" s="36"/>
      <c r="P24" s="36"/>
    </row>
    <row r="25" spans="3:17">
      <c r="J25" s="37" t="s">
        <v>18</v>
      </c>
      <c r="K25" s="37"/>
      <c r="L25" s="37"/>
      <c r="M25" s="37"/>
      <c r="N25" s="37"/>
      <c r="O25" s="37"/>
      <c r="P25" s="37"/>
    </row>
  </sheetData>
  <mergeCells count="30">
    <mergeCell ref="J24:P24"/>
    <mergeCell ref="J25:P25"/>
    <mergeCell ref="C20:D20"/>
    <mergeCell ref="H20:I20"/>
    <mergeCell ref="C21:D21"/>
    <mergeCell ref="H21:I21"/>
    <mergeCell ref="C22:D22"/>
    <mergeCell ref="C17:D17"/>
    <mergeCell ref="H17:I17"/>
    <mergeCell ref="C18:D18"/>
    <mergeCell ref="H18:I18"/>
    <mergeCell ref="C19:E19"/>
    <mergeCell ref="H19:I19"/>
    <mergeCell ref="D12:I12"/>
    <mergeCell ref="D13:I13"/>
    <mergeCell ref="D14:I14"/>
    <mergeCell ref="D15:I15"/>
    <mergeCell ref="D16:I16"/>
    <mergeCell ref="B2:P2"/>
    <mergeCell ref="C3:P3"/>
    <mergeCell ref="D4:G4"/>
    <mergeCell ref="J4:K4"/>
    <mergeCell ref="N4:O4"/>
    <mergeCell ref="D10:I10"/>
    <mergeCell ref="D11:I11"/>
    <mergeCell ref="D6:G6"/>
    <mergeCell ref="I6:J6"/>
    <mergeCell ref="K6:P6"/>
    <mergeCell ref="D8:I8"/>
    <mergeCell ref="D9:I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9"/>
  <sheetViews>
    <sheetView zoomScale="110" zoomScaleNormal="110" workbookViewId="0">
      <selection activeCell="N5" sqref="N5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>
      <c r="C4" t="s">
        <v>0</v>
      </c>
      <c r="D4" s="32" t="s">
        <v>137</v>
      </c>
      <c r="E4" s="32"/>
      <c r="F4" s="32"/>
      <c r="G4" s="32"/>
      <c r="I4" t="s">
        <v>1</v>
      </c>
      <c r="J4" s="26" t="s">
        <v>89</v>
      </c>
      <c r="K4" s="26"/>
      <c r="M4" t="s">
        <v>2</v>
      </c>
      <c r="N4" s="33">
        <v>45637</v>
      </c>
      <c r="O4" s="33"/>
    </row>
    <row r="5" spans="2:18" ht="6.75" customHeight="1">
      <c r="D5" s="5"/>
      <c r="E5" s="5"/>
      <c r="F5" s="5"/>
      <c r="G5" s="5"/>
    </row>
    <row r="6" spans="2:18">
      <c r="C6" t="s">
        <v>3</v>
      </c>
      <c r="D6" s="26" t="s">
        <v>136</v>
      </c>
      <c r="E6" s="26"/>
      <c r="F6" s="26"/>
      <c r="G6" s="26"/>
      <c r="I6" s="27" t="s">
        <v>22</v>
      </c>
      <c r="J6" s="27"/>
      <c r="K6" s="28" t="s">
        <v>26</v>
      </c>
      <c r="L6" s="28"/>
      <c r="M6" s="28"/>
      <c r="N6" s="28"/>
      <c r="O6" s="28"/>
      <c r="P6" s="28"/>
    </row>
    <row r="7" spans="2:18" ht="11.25" customHeight="1"/>
    <row r="8" spans="2:18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>
      <c r="B9" s="6">
        <v>1</v>
      </c>
      <c r="C9" s="20" t="s">
        <v>66</v>
      </c>
      <c r="D9" s="39" t="s">
        <v>44</v>
      </c>
      <c r="E9" s="40" t="s">
        <v>44</v>
      </c>
      <c r="F9" s="40" t="s">
        <v>44</v>
      </c>
      <c r="G9" s="40" t="s">
        <v>44</v>
      </c>
      <c r="H9" s="40" t="s">
        <v>44</v>
      </c>
      <c r="I9" s="41" t="s">
        <v>44</v>
      </c>
      <c r="J9" s="19">
        <v>100</v>
      </c>
      <c r="K9" s="23">
        <v>90</v>
      </c>
      <c r="L9" s="19">
        <v>95</v>
      </c>
      <c r="M9" s="19">
        <v>0</v>
      </c>
      <c r="N9" s="19">
        <v>0</v>
      </c>
      <c r="O9" s="19">
        <v>0</v>
      </c>
      <c r="P9" s="19">
        <v>0</v>
      </c>
      <c r="Q9" s="9">
        <f>AVERAGE(J9:L9)</f>
        <v>95</v>
      </c>
    </row>
    <row r="10" spans="2:18">
      <c r="B10" s="18">
        <v>2</v>
      </c>
      <c r="C10" s="20" t="s">
        <v>67</v>
      </c>
      <c r="D10" s="39" t="s">
        <v>45</v>
      </c>
      <c r="E10" s="40" t="s">
        <v>45</v>
      </c>
      <c r="F10" s="40" t="s">
        <v>45</v>
      </c>
      <c r="G10" s="40" t="s">
        <v>45</v>
      </c>
      <c r="H10" s="40" t="s">
        <v>45</v>
      </c>
      <c r="I10" s="41" t="s">
        <v>45</v>
      </c>
      <c r="J10" s="19">
        <v>100</v>
      </c>
      <c r="K10" s="23">
        <v>90</v>
      </c>
      <c r="L10" s="4">
        <v>89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30" si="0">AVERAGE(J10:L10)</f>
        <v>93</v>
      </c>
    </row>
    <row r="11" spans="2:18">
      <c r="B11" s="18">
        <v>3</v>
      </c>
      <c r="C11" s="20" t="s">
        <v>68</v>
      </c>
      <c r="D11" s="39" t="s">
        <v>46</v>
      </c>
      <c r="E11" s="40" t="s">
        <v>46</v>
      </c>
      <c r="F11" s="40" t="s">
        <v>46</v>
      </c>
      <c r="G11" s="40" t="s">
        <v>46</v>
      </c>
      <c r="H11" s="40" t="s">
        <v>46</v>
      </c>
      <c r="I11" s="41" t="s">
        <v>46</v>
      </c>
      <c r="J11" s="19">
        <v>100</v>
      </c>
      <c r="K11" s="23">
        <v>90</v>
      </c>
      <c r="L11" s="4">
        <v>90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93.333333333333329</v>
      </c>
    </row>
    <row r="12" spans="2:18">
      <c r="B12" s="18">
        <v>4</v>
      </c>
      <c r="C12" s="20" t="s">
        <v>69</v>
      </c>
      <c r="D12" s="39" t="s">
        <v>47</v>
      </c>
      <c r="E12" s="40" t="s">
        <v>47</v>
      </c>
      <c r="F12" s="40" t="s">
        <v>47</v>
      </c>
      <c r="G12" s="40" t="s">
        <v>47</v>
      </c>
      <c r="H12" s="40" t="s">
        <v>47</v>
      </c>
      <c r="I12" s="41" t="s">
        <v>47</v>
      </c>
      <c r="J12" s="19">
        <v>100</v>
      </c>
      <c r="K12" s="23">
        <v>90</v>
      </c>
      <c r="L12" s="4">
        <v>95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95</v>
      </c>
    </row>
    <row r="13" spans="2:18">
      <c r="B13" s="18">
        <v>5</v>
      </c>
      <c r="C13" s="20" t="s">
        <v>70</v>
      </c>
      <c r="D13" s="39" t="s">
        <v>48</v>
      </c>
      <c r="E13" s="40" t="s">
        <v>48</v>
      </c>
      <c r="F13" s="40" t="s">
        <v>48</v>
      </c>
      <c r="G13" s="40" t="s">
        <v>48</v>
      </c>
      <c r="H13" s="40" t="s">
        <v>48</v>
      </c>
      <c r="I13" s="41" t="s">
        <v>48</v>
      </c>
      <c r="J13" s="19">
        <v>100</v>
      </c>
      <c r="K13" s="23">
        <v>90</v>
      </c>
      <c r="L13" s="4">
        <v>95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95</v>
      </c>
    </row>
    <row r="14" spans="2:18">
      <c r="B14" s="18">
        <v>6</v>
      </c>
      <c r="C14" s="20" t="s">
        <v>71</v>
      </c>
      <c r="D14" s="39" t="s">
        <v>49</v>
      </c>
      <c r="E14" s="40" t="s">
        <v>49</v>
      </c>
      <c r="F14" s="40" t="s">
        <v>49</v>
      </c>
      <c r="G14" s="40" t="s">
        <v>49</v>
      </c>
      <c r="H14" s="40" t="s">
        <v>49</v>
      </c>
      <c r="I14" s="41" t="s">
        <v>49</v>
      </c>
      <c r="J14" s="19">
        <v>80</v>
      </c>
      <c r="K14" s="23">
        <v>80</v>
      </c>
      <c r="L14" s="4">
        <v>87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82.333333333333329</v>
      </c>
    </row>
    <row r="15" spans="2:18">
      <c r="B15" s="18">
        <v>7</v>
      </c>
      <c r="C15" s="20" t="s">
        <v>72</v>
      </c>
      <c r="D15" s="39" t="s">
        <v>50</v>
      </c>
      <c r="E15" s="40" t="s">
        <v>50</v>
      </c>
      <c r="F15" s="40" t="s">
        <v>50</v>
      </c>
      <c r="G15" s="40" t="s">
        <v>50</v>
      </c>
      <c r="H15" s="40" t="s">
        <v>50</v>
      </c>
      <c r="I15" s="41" t="s">
        <v>50</v>
      </c>
      <c r="J15" s="19">
        <v>100</v>
      </c>
      <c r="K15" s="23">
        <v>90</v>
      </c>
      <c r="L15" s="4">
        <v>86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92</v>
      </c>
    </row>
    <row r="16" spans="2:18">
      <c r="B16" s="18">
        <v>8</v>
      </c>
      <c r="C16" s="20" t="s">
        <v>73</v>
      </c>
      <c r="D16" s="39" t="s">
        <v>51</v>
      </c>
      <c r="E16" s="40" t="s">
        <v>51</v>
      </c>
      <c r="F16" s="40" t="s">
        <v>51</v>
      </c>
      <c r="G16" s="40" t="s">
        <v>51</v>
      </c>
      <c r="H16" s="40" t="s">
        <v>51</v>
      </c>
      <c r="I16" s="41" t="s">
        <v>51</v>
      </c>
      <c r="J16" s="19">
        <v>100</v>
      </c>
      <c r="K16" s="23">
        <v>90</v>
      </c>
      <c r="L16" s="4">
        <v>95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95</v>
      </c>
    </row>
    <row r="17" spans="2:17">
      <c r="B17" s="18">
        <v>9</v>
      </c>
      <c r="C17" s="20" t="s">
        <v>74</v>
      </c>
      <c r="D17" s="39" t="s">
        <v>52</v>
      </c>
      <c r="E17" s="40" t="s">
        <v>52</v>
      </c>
      <c r="F17" s="40" t="s">
        <v>52</v>
      </c>
      <c r="G17" s="40" t="s">
        <v>52</v>
      </c>
      <c r="H17" s="40" t="s">
        <v>52</v>
      </c>
      <c r="I17" s="41" t="s">
        <v>52</v>
      </c>
      <c r="J17" s="19">
        <v>100</v>
      </c>
      <c r="K17" s="23">
        <v>90</v>
      </c>
      <c r="L17" s="4">
        <v>86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92</v>
      </c>
    </row>
    <row r="18" spans="2:17">
      <c r="B18" s="18">
        <v>10</v>
      </c>
      <c r="C18" s="20" t="s">
        <v>75</v>
      </c>
      <c r="D18" s="39" t="s">
        <v>53</v>
      </c>
      <c r="E18" s="40" t="s">
        <v>53</v>
      </c>
      <c r="F18" s="40" t="s">
        <v>53</v>
      </c>
      <c r="G18" s="40" t="s">
        <v>53</v>
      </c>
      <c r="H18" s="40" t="s">
        <v>53</v>
      </c>
      <c r="I18" s="41" t="s">
        <v>53</v>
      </c>
      <c r="J18" s="19">
        <v>100</v>
      </c>
      <c r="K18" s="23">
        <v>90</v>
      </c>
      <c r="L18" s="4">
        <v>95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95</v>
      </c>
    </row>
    <row r="19" spans="2:17">
      <c r="B19" s="18">
        <v>11</v>
      </c>
      <c r="C19" s="20" t="s">
        <v>76</v>
      </c>
      <c r="D19" s="39" t="s">
        <v>54</v>
      </c>
      <c r="E19" s="40" t="s">
        <v>54</v>
      </c>
      <c r="F19" s="40" t="s">
        <v>54</v>
      </c>
      <c r="G19" s="40" t="s">
        <v>54</v>
      </c>
      <c r="H19" s="40" t="s">
        <v>54</v>
      </c>
      <c r="I19" s="41" t="s">
        <v>54</v>
      </c>
      <c r="J19" s="19">
        <v>100</v>
      </c>
      <c r="K19" s="23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63.333333333333336</v>
      </c>
    </row>
    <row r="20" spans="2:17">
      <c r="B20" s="18">
        <v>12</v>
      </c>
      <c r="C20" s="20" t="s">
        <v>77</v>
      </c>
      <c r="D20" s="39" t="s">
        <v>55</v>
      </c>
      <c r="E20" s="40" t="s">
        <v>55</v>
      </c>
      <c r="F20" s="40" t="s">
        <v>55</v>
      </c>
      <c r="G20" s="40" t="s">
        <v>55</v>
      </c>
      <c r="H20" s="40" t="s">
        <v>55</v>
      </c>
      <c r="I20" s="41" t="s">
        <v>55</v>
      </c>
      <c r="J20" s="19">
        <v>70</v>
      </c>
      <c r="K20" s="23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23.333333333333332</v>
      </c>
    </row>
    <row r="21" spans="2:17">
      <c r="B21" s="18">
        <v>13</v>
      </c>
      <c r="C21" s="20" t="s">
        <v>78</v>
      </c>
      <c r="D21" s="39" t="s">
        <v>56</v>
      </c>
      <c r="E21" s="40" t="s">
        <v>56</v>
      </c>
      <c r="F21" s="40" t="s">
        <v>56</v>
      </c>
      <c r="G21" s="40" t="s">
        <v>56</v>
      </c>
      <c r="H21" s="40" t="s">
        <v>56</v>
      </c>
      <c r="I21" s="41" t="s">
        <v>56</v>
      </c>
      <c r="J21" s="19">
        <v>100</v>
      </c>
      <c r="K21" s="23">
        <v>90</v>
      </c>
      <c r="L21" s="4">
        <v>90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93.333333333333329</v>
      </c>
    </row>
    <row r="22" spans="2:17">
      <c r="B22" s="18">
        <v>14</v>
      </c>
      <c r="C22" s="20" t="s">
        <v>79</v>
      </c>
      <c r="D22" s="39" t="s">
        <v>57</v>
      </c>
      <c r="E22" s="40" t="s">
        <v>57</v>
      </c>
      <c r="F22" s="40" t="s">
        <v>57</v>
      </c>
      <c r="G22" s="40" t="s">
        <v>57</v>
      </c>
      <c r="H22" s="40" t="s">
        <v>57</v>
      </c>
      <c r="I22" s="41" t="s">
        <v>57</v>
      </c>
      <c r="J22" s="19">
        <v>100</v>
      </c>
      <c r="K22" s="23">
        <v>90</v>
      </c>
      <c r="L22" s="4">
        <v>70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86.666666666666671</v>
      </c>
    </row>
    <row r="23" spans="2:17">
      <c r="B23" s="18">
        <v>15</v>
      </c>
      <c r="C23" s="20" t="s">
        <v>80</v>
      </c>
      <c r="D23" s="39" t="s">
        <v>58</v>
      </c>
      <c r="E23" s="40" t="s">
        <v>58</v>
      </c>
      <c r="F23" s="40" t="s">
        <v>58</v>
      </c>
      <c r="G23" s="40" t="s">
        <v>58</v>
      </c>
      <c r="H23" s="40" t="s">
        <v>58</v>
      </c>
      <c r="I23" s="41" t="s">
        <v>58</v>
      </c>
      <c r="J23" s="19">
        <v>100</v>
      </c>
      <c r="K23" s="23">
        <v>90</v>
      </c>
      <c r="L23" s="4">
        <v>89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93</v>
      </c>
    </row>
    <row r="24" spans="2:17">
      <c r="B24" s="18">
        <v>16</v>
      </c>
      <c r="C24" s="21" t="s">
        <v>81</v>
      </c>
      <c r="D24" s="42" t="s">
        <v>59</v>
      </c>
      <c r="E24" s="40" t="s">
        <v>59</v>
      </c>
      <c r="F24" s="40" t="s">
        <v>59</v>
      </c>
      <c r="G24" s="40" t="s">
        <v>59</v>
      </c>
      <c r="H24" s="40" t="s">
        <v>59</v>
      </c>
      <c r="I24" s="41" t="s">
        <v>59</v>
      </c>
      <c r="J24" s="19">
        <v>90</v>
      </c>
      <c r="K24" s="23">
        <v>85</v>
      </c>
      <c r="L24" s="19">
        <v>90</v>
      </c>
      <c r="M24" s="19">
        <v>0</v>
      </c>
      <c r="N24" s="19">
        <v>0</v>
      </c>
      <c r="O24" s="19">
        <v>0</v>
      </c>
      <c r="P24" s="19">
        <v>0</v>
      </c>
      <c r="Q24" s="9">
        <f t="shared" si="0"/>
        <v>88.333333333333329</v>
      </c>
    </row>
    <row r="25" spans="2:17">
      <c r="B25" s="18">
        <v>17</v>
      </c>
      <c r="C25" s="21" t="s">
        <v>82</v>
      </c>
      <c r="D25" s="42" t="s">
        <v>60</v>
      </c>
      <c r="E25" s="40" t="s">
        <v>60</v>
      </c>
      <c r="F25" s="40" t="s">
        <v>60</v>
      </c>
      <c r="G25" s="40" t="s">
        <v>60</v>
      </c>
      <c r="H25" s="40" t="s">
        <v>60</v>
      </c>
      <c r="I25" s="41" t="s">
        <v>60</v>
      </c>
      <c r="J25" s="19">
        <v>100</v>
      </c>
      <c r="K25" s="23">
        <v>90</v>
      </c>
      <c r="L25" s="19">
        <v>91</v>
      </c>
      <c r="M25" s="19">
        <v>0</v>
      </c>
      <c r="N25" s="19">
        <v>0</v>
      </c>
      <c r="O25" s="19">
        <v>0</v>
      </c>
      <c r="P25" s="19">
        <v>0</v>
      </c>
      <c r="Q25" s="9">
        <f t="shared" si="0"/>
        <v>93.666666666666671</v>
      </c>
    </row>
    <row r="26" spans="2:17">
      <c r="B26" s="18">
        <v>18</v>
      </c>
      <c r="C26" s="21" t="s">
        <v>83</v>
      </c>
      <c r="D26" s="42" t="s">
        <v>61</v>
      </c>
      <c r="E26" s="40" t="s">
        <v>61</v>
      </c>
      <c r="F26" s="40" t="s">
        <v>61</v>
      </c>
      <c r="G26" s="40" t="s">
        <v>61</v>
      </c>
      <c r="H26" s="40" t="s">
        <v>61</v>
      </c>
      <c r="I26" s="41" t="s">
        <v>61</v>
      </c>
      <c r="J26" s="19">
        <v>90</v>
      </c>
      <c r="K26" s="23">
        <v>90</v>
      </c>
      <c r="L26" s="19">
        <v>89</v>
      </c>
      <c r="M26" s="19">
        <v>0</v>
      </c>
      <c r="N26" s="19">
        <v>0</v>
      </c>
      <c r="O26" s="19">
        <v>0</v>
      </c>
      <c r="P26" s="19">
        <v>0</v>
      </c>
      <c r="Q26" s="9">
        <f t="shared" si="0"/>
        <v>89.666666666666671</v>
      </c>
    </row>
    <row r="27" spans="2:17">
      <c r="B27" s="18">
        <v>19</v>
      </c>
      <c r="C27" s="21" t="s">
        <v>84</v>
      </c>
      <c r="D27" s="42" t="s">
        <v>62</v>
      </c>
      <c r="E27" s="40" t="s">
        <v>62</v>
      </c>
      <c r="F27" s="40" t="s">
        <v>62</v>
      </c>
      <c r="G27" s="40" t="s">
        <v>62</v>
      </c>
      <c r="H27" s="40" t="s">
        <v>62</v>
      </c>
      <c r="I27" s="41" t="s">
        <v>62</v>
      </c>
      <c r="J27" s="19">
        <v>90</v>
      </c>
      <c r="K27" s="23">
        <v>90</v>
      </c>
      <c r="L27" s="19">
        <v>87</v>
      </c>
      <c r="M27" s="19">
        <v>0</v>
      </c>
      <c r="N27" s="19">
        <v>0</v>
      </c>
      <c r="O27" s="19">
        <v>0</v>
      </c>
      <c r="P27" s="19">
        <v>0</v>
      </c>
      <c r="Q27" s="9">
        <f t="shared" si="0"/>
        <v>89</v>
      </c>
    </row>
    <row r="28" spans="2:17">
      <c r="B28" s="18">
        <v>20</v>
      </c>
      <c r="C28" s="21" t="s">
        <v>85</v>
      </c>
      <c r="D28" s="42" t="s">
        <v>63</v>
      </c>
      <c r="E28" s="40" t="s">
        <v>63</v>
      </c>
      <c r="F28" s="40" t="s">
        <v>63</v>
      </c>
      <c r="G28" s="40" t="s">
        <v>63</v>
      </c>
      <c r="H28" s="40" t="s">
        <v>63</v>
      </c>
      <c r="I28" s="41" t="s">
        <v>63</v>
      </c>
      <c r="J28" s="19">
        <v>100</v>
      </c>
      <c r="K28" s="23">
        <v>90</v>
      </c>
      <c r="L28" s="19">
        <v>95</v>
      </c>
      <c r="M28" s="19">
        <v>0</v>
      </c>
      <c r="N28" s="19">
        <v>0</v>
      </c>
      <c r="O28" s="19">
        <v>0</v>
      </c>
      <c r="P28" s="19">
        <v>0</v>
      </c>
      <c r="Q28" s="9">
        <f t="shared" si="0"/>
        <v>95</v>
      </c>
    </row>
    <row r="29" spans="2:17">
      <c r="B29" s="18">
        <v>21</v>
      </c>
      <c r="C29" s="21" t="s">
        <v>86</v>
      </c>
      <c r="D29" s="42" t="s">
        <v>64</v>
      </c>
      <c r="E29" s="40" t="s">
        <v>64</v>
      </c>
      <c r="F29" s="40" t="s">
        <v>64</v>
      </c>
      <c r="G29" s="40" t="s">
        <v>64</v>
      </c>
      <c r="H29" s="40" t="s">
        <v>64</v>
      </c>
      <c r="I29" s="41" t="s">
        <v>64</v>
      </c>
      <c r="J29" s="19">
        <v>100</v>
      </c>
      <c r="K29" s="23">
        <v>90</v>
      </c>
      <c r="L29" s="19">
        <v>88</v>
      </c>
      <c r="M29" s="19">
        <v>0</v>
      </c>
      <c r="N29" s="19">
        <v>0</v>
      </c>
      <c r="O29" s="19">
        <v>0</v>
      </c>
      <c r="P29" s="19">
        <v>0</v>
      </c>
      <c r="Q29" s="9">
        <f t="shared" si="0"/>
        <v>92.666666666666671</v>
      </c>
    </row>
    <row r="30" spans="2:17">
      <c r="B30" s="18">
        <v>22</v>
      </c>
      <c r="C30" s="21" t="s">
        <v>87</v>
      </c>
      <c r="D30" s="42" t="s">
        <v>65</v>
      </c>
      <c r="E30" s="40" t="s">
        <v>65</v>
      </c>
      <c r="F30" s="40" t="s">
        <v>65</v>
      </c>
      <c r="G30" s="40" t="s">
        <v>65</v>
      </c>
      <c r="H30" s="40" t="s">
        <v>65</v>
      </c>
      <c r="I30" s="41" t="s">
        <v>65</v>
      </c>
      <c r="J30" s="19">
        <v>100</v>
      </c>
      <c r="K30" s="23">
        <v>90</v>
      </c>
      <c r="L30" s="19">
        <v>92</v>
      </c>
      <c r="M30" s="19">
        <v>0</v>
      </c>
      <c r="N30" s="19">
        <v>0</v>
      </c>
      <c r="O30" s="19">
        <v>0</v>
      </c>
      <c r="P30" s="19">
        <v>0</v>
      </c>
      <c r="Q30" s="9">
        <f t="shared" si="0"/>
        <v>94</v>
      </c>
    </row>
    <row r="31" spans="2:17">
      <c r="C31" s="27"/>
      <c r="D31" s="27"/>
      <c r="E31" s="1"/>
      <c r="H31" s="34" t="s">
        <v>19</v>
      </c>
      <c r="I31" s="34"/>
      <c r="J31" s="10">
        <f t="shared" ref="J31:Q31" si="1">COUNTIF(J9:J30,"&gt;=70")</f>
        <v>22</v>
      </c>
      <c r="K31" s="10">
        <f t="shared" si="1"/>
        <v>21</v>
      </c>
      <c r="L31" s="10">
        <f t="shared" si="1"/>
        <v>20</v>
      </c>
      <c r="M31" s="10">
        <f t="shared" si="1"/>
        <v>0</v>
      </c>
      <c r="N31" s="10">
        <f t="shared" si="1"/>
        <v>0</v>
      </c>
      <c r="O31" s="10">
        <f t="shared" si="1"/>
        <v>0</v>
      </c>
      <c r="P31" s="10">
        <f t="shared" si="1"/>
        <v>0</v>
      </c>
      <c r="Q31" s="14">
        <f t="shared" si="1"/>
        <v>20</v>
      </c>
    </row>
    <row r="32" spans="2:17">
      <c r="C32" s="27"/>
      <c r="D32" s="27"/>
      <c r="E32" s="7"/>
      <c r="H32" s="35" t="s">
        <v>20</v>
      </c>
      <c r="I32" s="35"/>
      <c r="J32" s="11">
        <f t="shared" ref="J32:Q32" si="2">COUNTIF(J9:J30,"&lt;70")</f>
        <v>0</v>
      </c>
      <c r="K32" s="11">
        <f t="shared" si="2"/>
        <v>1</v>
      </c>
      <c r="L32" s="11">
        <f t="shared" si="2"/>
        <v>2</v>
      </c>
      <c r="M32" s="11">
        <f t="shared" si="2"/>
        <v>22</v>
      </c>
      <c r="N32" s="11">
        <f t="shared" si="2"/>
        <v>22</v>
      </c>
      <c r="O32" s="11">
        <f t="shared" si="2"/>
        <v>22</v>
      </c>
      <c r="P32" s="11">
        <f t="shared" si="2"/>
        <v>22</v>
      </c>
      <c r="Q32" s="11">
        <f t="shared" si="2"/>
        <v>2</v>
      </c>
    </row>
    <row r="33" spans="3:17">
      <c r="C33" s="27"/>
      <c r="D33" s="27"/>
      <c r="E33" s="27"/>
      <c r="H33" s="35" t="s">
        <v>21</v>
      </c>
      <c r="I33" s="35"/>
      <c r="J33" s="11">
        <f t="shared" ref="J33:Q33" si="3">COUNT(J9:J30)</f>
        <v>22</v>
      </c>
      <c r="K33" s="11">
        <f t="shared" si="3"/>
        <v>22</v>
      </c>
      <c r="L33" s="11">
        <f t="shared" si="3"/>
        <v>22</v>
      </c>
      <c r="M33" s="11">
        <f t="shared" si="3"/>
        <v>22</v>
      </c>
      <c r="N33" s="11">
        <f t="shared" si="3"/>
        <v>22</v>
      </c>
      <c r="O33" s="11">
        <f t="shared" si="3"/>
        <v>22</v>
      </c>
      <c r="P33" s="11">
        <f t="shared" si="3"/>
        <v>22</v>
      </c>
      <c r="Q33" s="11">
        <f t="shared" si="3"/>
        <v>22</v>
      </c>
    </row>
    <row r="34" spans="3:17">
      <c r="C34" s="27"/>
      <c r="D34" s="27"/>
      <c r="E34" s="1"/>
      <c r="H34" s="38" t="s">
        <v>16</v>
      </c>
      <c r="I34" s="38"/>
      <c r="J34" s="12">
        <f>J31/J33</f>
        <v>1</v>
      </c>
      <c r="K34" s="13">
        <f t="shared" ref="K34:Q34" si="4">K31/K33</f>
        <v>0.95454545454545459</v>
      </c>
      <c r="L34" s="13">
        <f t="shared" si="4"/>
        <v>0.90909090909090906</v>
      </c>
      <c r="M34" s="13">
        <f t="shared" si="4"/>
        <v>0</v>
      </c>
      <c r="N34" s="13">
        <f t="shared" si="4"/>
        <v>0</v>
      </c>
      <c r="O34" s="13">
        <f t="shared" si="4"/>
        <v>0</v>
      </c>
      <c r="P34" s="13">
        <f t="shared" si="4"/>
        <v>0</v>
      </c>
      <c r="Q34" s="13">
        <f t="shared" si="4"/>
        <v>0.90909090909090906</v>
      </c>
    </row>
    <row r="35" spans="3:17">
      <c r="C35" s="27"/>
      <c r="D35" s="27"/>
      <c r="E35" s="1"/>
      <c r="H35" s="38" t="s">
        <v>17</v>
      </c>
      <c r="I35" s="38"/>
      <c r="J35" s="12">
        <f>J32/J33</f>
        <v>0</v>
      </c>
      <c r="K35" s="12">
        <f t="shared" ref="K35:Q35" si="5">K32/K33</f>
        <v>4.5454545454545456E-2</v>
      </c>
      <c r="L35" s="13">
        <f t="shared" si="5"/>
        <v>9.0909090909090912E-2</v>
      </c>
      <c r="M35" s="13">
        <f t="shared" si="5"/>
        <v>1</v>
      </c>
      <c r="N35" s="13">
        <f t="shared" si="5"/>
        <v>1</v>
      </c>
      <c r="O35" s="13">
        <f t="shared" si="5"/>
        <v>1</v>
      </c>
      <c r="P35" s="13">
        <f t="shared" si="5"/>
        <v>1</v>
      </c>
      <c r="Q35" s="13">
        <f t="shared" si="5"/>
        <v>9.0909090909090912E-2</v>
      </c>
    </row>
    <row r="36" spans="3:17">
      <c r="C36" s="27"/>
      <c r="D36" s="27"/>
      <c r="E36" s="7"/>
    </row>
    <row r="37" spans="3:17">
      <c r="C37" s="1"/>
      <c r="D37" s="1"/>
      <c r="E37" s="7"/>
    </row>
    <row r="38" spans="3:17">
      <c r="J38" s="36"/>
      <c r="K38" s="36"/>
      <c r="L38" s="36"/>
      <c r="M38" s="36"/>
      <c r="N38" s="36"/>
      <c r="O38" s="36"/>
      <c r="P38" s="36"/>
    </row>
    <row r="39" spans="3:17">
      <c r="J39" s="37" t="s">
        <v>18</v>
      </c>
      <c r="K39" s="37"/>
      <c r="L39" s="37"/>
      <c r="M39" s="37"/>
      <c r="N39" s="37"/>
      <c r="O39" s="37"/>
      <c r="P39" s="37"/>
    </row>
  </sheetData>
  <mergeCells count="44">
    <mergeCell ref="C35:D35"/>
    <mergeCell ref="H35:I35"/>
    <mergeCell ref="C36:D36"/>
    <mergeCell ref="J38:P38"/>
    <mergeCell ref="J39:P39"/>
    <mergeCell ref="C32:D32"/>
    <mergeCell ref="H32:I32"/>
    <mergeCell ref="C33:E33"/>
    <mergeCell ref="H33:I33"/>
    <mergeCell ref="C34:D34"/>
    <mergeCell ref="H34:I34"/>
    <mergeCell ref="C31:D31"/>
    <mergeCell ref="H31:I31"/>
    <mergeCell ref="D25:I25"/>
    <mergeCell ref="D26:I26"/>
    <mergeCell ref="D27:I27"/>
    <mergeCell ref="D28:I28"/>
    <mergeCell ref="D29:I29"/>
    <mergeCell ref="D30:I30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1"/>
  <sheetViews>
    <sheetView tabSelected="1" zoomScale="120" zoomScaleNormal="120" workbookViewId="0">
      <selection activeCell="N5" sqref="N5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20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20">
      <c r="C4" t="s">
        <v>0</v>
      </c>
      <c r="D4" s="46" t="s">
        <v>25</v>
      </c>
      <c r="E4" s="46"/>
      <c r="F4" s="46"/>
      <c r="G4" s="46"/>
      <c r="I4" t="s">
        <v>1</v>
      </c>
      <c r="J4" s="26" t="s">
        <v>43</v>
      </c>
      <c r="K4" s="26"/>
      <c r="M4" t="s">
        <v>2</v>
      </c>
      <c r="N4" s="33">
        <v>45637</v>
      </c>
      <c r="O4" s="33"/>
    </row>
    <row r="5" spans="2:20" ht="6.75" customHeight="1">
      <c r="D5" s="5"/>
      <c r="E5" s="5"/>
      <c r="F5" s="5"/>
      <c r="G5" s="5"/>
    </row>
    <row r="6" spans="2:20">
      <c r="C6" t="s">
        <v>3</v>
      </c>
      <c r="D6" s="26" t="s">
        <v>136</v>
      </c>
      <c r="E6" s="26"/>
      <c r="F6" s="26"/>
      <c r="G6" s="26"/>
      <c r="I6" s="27" t="s">
        <v>22</v>
      </c>
      <c r="J6" s="27"/>
      <c r="K6" s="28" t="s">
        <v>24</v>
      </c>
      <c r="L6" s="28"/>
      <c r="M6" s="28"/>
      <c r="N6" s="28"/>
      <c r="O6" s="28"/>
      <c r="P6" s="28"/>
    </row>
    <row r="7" spans="2:20" ht="11.25" customHeight="1">
      <c r="T7" s="16"/>
    </row>
    <row r="8" spans="2:20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0">
      <c r="B9" s="6">
        <v>1</v>
      </c>
      <c r="C9" s="6" t="s">
        <v>113</v>
      </c>
      <c r="D9" s="43" t="s">
        <v>90</v>
      </c>
      <c r="E9" s="44" t="s">
        <v>90</v>
      </c>
      <c r="F9" s="44" t="s">
        <v>90</v>
      </c>
      <c r="G9" s="44" t="s">
        <v>90</v>
      </c>
      <c r="H9" s="44" t="s">
        <v>90</v>
      </c>
      <c r="I9" s="45" t="s">
        <v>90</v>
      </c>
      <c r="J9" s="19">
        <v>95</v>
      </c>
      <c r="K9" s="4">
        <v>94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AVERAGE(J9:K9)</f>
        <v>94.5</v>
      </c>
    </row>
    <row r="10" spans="2:20">
      <c r="B10" s="6">
        <f>B9+1</f>
        <v>2</v>
      </c>
      <c r="C10" s="6" t="s">
        <v>114</v>
      </c>
      <c r="D10" s="43" t="s">
        <v>91</v>
      </c>
      <c r="E10" s="44" t="s">
        <v>91</v>
      </c>
      <c r="F10" s="44" t="s">
        <v>91</v>
      </c>
      <c r="G10" s="44" t="s">
        <v>91</v>
      </c>
      <c r="H10" s="44" t="s">
        <v>91</v>
      </c>
      <c r="I10" s="45" t="s">
        <v>91</v>
      </c>
      <c r="J10" s="19">
        <v>90</v>
      </c>
      <c r="K10" s="4">
        <v>97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32" si="0">AVERAGE(J10:K10)</f>
        <v>93.5</v>
      </c>
    </row>
    <row r="11" spans="2:20">
      <c r="B11" s="6">
        <f t="shared" ref="B11:B19" si="1">B10+1</f>
        <v>3</v>
      </c>
      <c r="C11" s="6" t="s">
        <v>115</v>
      </c>
      <c r="D11" s="43" t="s">
        <v>92</v>
      </c>
      <c r="E11" s="44" t="s">
        <v>92</v>
      </c>
      <c r="F11" s="44" t="s">
        <v>92</v>
      </c>
      <c r="G11" s="44" t="s">
        <v>92</v>
      </c>
      <c r="H11" s="44" t="s">
        <v>92</v>
      </c>
      <c r="I11" s="45" t="s">
        <v>92</v>
      </c>
      <c r="J11" s="22">
        <v>95</v>
      </c>
      <c r="K11" s="4">
        <v>91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93</v>
      </c>
    </row>
    <row r="12" spans="2:20">
      <c r="B12" s="6">
        <f t="shared" si="1"/>
        <v>4</v>
      </c>
      <c r="C12" s="6" t="s">
        <v>116</v>
      </c>
      <c r="D12" s="43" t="s">
        <v>93</v>
      </c>
      <c r="E12" s="44" t="s">
        <v>93</v>
      </c>
      <c r="F12" s="44" t="s">
        <v>93</v>
      </c>
      <c r="G12" s="44" t="s">
        <v>93</v>
      </c>
      <c r="H12" s="44" t="s">
        <v>93</v>
      </c>
      <c r="I12" s="45" t="s">
        <v>93</v>
      </c>
      <c r="J12" s="22">
        <v>80</v>
      </c>
      <c r="K12" s="4">
        <v>98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89</v>
      </c>
    </row>
    <row r="13" spans="2:20">
      <c r="B13" s="6">
        <f t="shared" si="1"/>
        <v>5</v>
      </c>
      <c r="C13" s="6" t="s">
        <v>117</v>
      </c>
      <c r="D13" s="43" t="s">
        <v>94</v>
      </c>
      <c r="E13" s="44" t="s">
        <v>94</v>
      </c>
      <c r="F13" s="44" t="s">
        <v>94</v>
      </c>
      <c r="G13" s="44" t="s">
        <v>94</v>
      </c>
      <c r="H13" s="44" t="s">
        <v>94</v>
      </c>
      <c r="I13" s="45" t="s">
        <v>94</v>
      </c>
      <c r="J13" s="22">
        <v>95</v>
      </c>
      <c r="K13" s="4">
        <v>98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96.5</v>
      </c>
    </row>
    <row r="14" spans="2:20">
      <c r="B14" s="6">
        <f t="shared" si="1"/>
        <v>6</v>
      </c>
      <c r="C14" s="6" t="s">
        <v>118</v>
      </c>
      <c r="D14" s="43" t="s">
        <v>95</v>
      </c>
      <c r="E14" s="44" t="s">
        <v>95</v>
      </c>
      <c r="F14" s="44" t="s">
        <v>95</v>
      </c>
      <c r="G14" s="44" t="s">
        <v>95</v>
      </c>
      <c r="H14" s="44" t="s">
        <v>95</v>
      </c>
      <c r="I14" s="45" t="s">
        <v>95</v>
      </c>
      <c r="J14" s="22">
        <v>90</v>
      </c>
      <c r="K14" s="4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85</v>
      </c>
    </row>
    <row r="15" spans="2:20">
      <c r="B15" s="6">
        <f t="shared" si="1"/>
        <v>7</v>
      </c>
      <c r="C15" s="6" t="s">
        <v>119</v>
      </c>
      <c r="D15" s="43" t="s">
        <v>96</v>
      </c>
      <c r="E15" s="44" t="s">
        <v>96</v>
      </c>
      <c r="F15" s="44" t="s">
        <v>96</v>
      </c>
      <c r="G15" s="44" t="s">
        <v>96</v>
      </c>
      <c r="H15" s="44" t="s">
        <v>96</v>
      </c>
      <c r="I15" s="45" t="s">
        <v>96</v>
      </c>
      <c r="J15" s="22">
        <v>95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97.5</v>
      </c>
    </row>
    <row r="16" spans="2:20">
      <c r="B16" s="6">
        <f t="shared" si="1"/>
        <v>8</v>
      </c>
      <c r="C16" s="6" t="s">
        <v>120</v>
      </c>
      <c r="D16" s="43" t="s">
        <v>97</v>
      </c>
      <c r="E16" s="44" t="s">
        <v>97</v>
      </c>
      <c r="F16" s="44" t="s">
        <v>97</v>
      </c>
      <c r="G16" s="44" t="s">
        <v>97</v>
      </c>
      <c r="H16" s="44" t="s">
        <v>97</v>
      </c>
      <c r="I16" s="45" t="s">
        <v>97</v>
      </c>
      <c r="J16" s="22">
        <v>95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97.5</v>
      </c>
    </row>
    <row r="17" spans="2:17">
      <c r="B17" s="6">
        <f t="shared" si="1"/>
        <v>9</v>
      </c>
      <c r="C17" s="6" t="s">
        <v>121</v>
      </c>
      <c r="D17" s="43" t="s">
        <v>98</v>
      </c>
      <c r="E17" s="44" t="s">
        <v>98</v>
      </c>
      <c r="F17" s="44" t="s">
        <v>98</v>
      </c>
      <c r="G17" s="44" t="s">
        <v>98</v>
      </c>
      <c r="H17" s="44" t="s">
        <v>98</v>
      </c>
      <c r="I17" s="45" t="s">
        <v>98</v>
      </c>
      <c r="J17" s="22">
        <v>100</v>
      </c>
      <c r="K17" s="4">
        <v>96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98</v>
      </c>
    </row>
    <row r="18" spans="2:17">
      <c r="B18" s="6">
        <f t="shared" si="1"/>
        <v>10</v>
      </c>
      <c r="C18" s="6" t="s">
        <v>122</v>
      </c>
      <c r="D18" s="43" t="s">
        <v>99</v>
      </c>
      <c r="E18" s="44" t="s">
        <v>99</v>
      </c>
      <c r="F18" s="44" t="s">
        <v>99</v>
      </c>
      <c r="G18" s="44" t="s">
        <v>99</v>
      </c>
      <c r="H18" s="44" t="s">
        <v>99</v>
      </c>
      <c r="I18" s="45" t="s">
        <v>99</v>
      </c>
      <c r="J18" s="22">
        <v>80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80</v>
      </c>
    </row>
    <row r="19" spans="2:17">
      <c r="B19" s="6">
        <f t="shared" si="1"/>
        <v>11</v>
      </c>
      <c r="C19" s="6" t="s">
        <v>123</v>
      </c>
      <c r="D19" s="43" t="s">
        <v>100</v>
      </c>
      <c r="E19" s="44" t="s">
        <v>100</v>
      </c>
      <c r="F19" s="44" t="s">
        <v>100</v>
      </c>
      <c r="G19" s="44" t="s">
        <v>100</v>
      </c>
      <c r="H19" s="44" t="s">
        <v>100</v>
      </c>
      <c r="I19" s="45" t="s">
        <v>100</v>
      </c>
      <c r="J19" s="22">
        <v>90</v>
      </c>
      <c r="K19" s="4">
        <v>82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86</v>
      </c>
    </row>
    <row r="20" spans="2:17">
      <c r="B20" s="6">
        <f>B19+1</f>
        <v>12</v>
      </c>
      <c r="C20" s="6" t="s">
        <v>124</v>
      </c>
      <c r="D20" s="43" t="s">
        <v>101</v>
      </c>
      <c r="E20" s="44" t="s">
        <v>101</v>
      </c>
      <c r="F20" s="44" t="s">
        <v>101</v>
      </c>
      <c r="G20" s="44" t="s">
        <v>101</v>
      </c>
      <c r="H20" s="44" t="s">
        <v>101</v>
      </c>
      <c r="I20" s="45" t="s">
        <v>101</v>
      </c>
      <c r="J20" s="22">
        <v>90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90</v>
      </c>
    </row>
    <row r="21" spans="2:17">
      <c r="B21" s="6">
        <f>B20+1</f>
        <v>13</v>
      </c>
      <c r="C21" s="6" t="s">
        <v>125</v>
      </c>
      <c r="D21" s="43" t="s">
        <v>102</v>
      </c>
      <c r="E21" s="44" t="s">
        <v>102</v>
      </c>
      <c r="F21" s="44" t="s">
        <v>102</v>
      </c>
      <c r="G21" s="44" t="s">
        <v>102</v>
      </c>
      <c r="H21" s="44" t="s">
        <v>102</v>
      </c>
      <c r="I21" s="45" t="s">
        <v>102</v>
      </c>
      <c r="J21" s="22">
        <v>95</v>
      </c>
      <c r="K21" s="22">
        <v>98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9">
        <f t="shared" si="0"/>
        <v>96.5</v>
      </c>
    </row>
    <row r="22" spans="2:17">
      <c r="B22" s="18">
        <v>14</v>
      </c>
      <c r="C22" s="18" t="s">
        <v>74</v>
      </c>
      <c r="D22" s="43" t="s">
        <v>52</v>
      </c>
      <c r="E22" s="44" t="s">
        <v>102</v>
      </c>
      <c r="F22" s="44" t="s">
        <v>102</v>
      </c>
      <c r="G22" s="44" t="s">
        <v>102</v>
      </c>
      <c r="H22" s="44" t="s">
        <v>102</v>
      </c>
      <c r="I22" s="45" t="s">
        <v>102</v>
      </c>
      <c r="J22" s="22">
        <v>90</v>
      </c>
      <c r="K22" s="22">
        <v>100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9">
        <f t="shared" si="0"/>
        <v>95</v>
      </c>
    </row>
    <row r="23" spans="2:17">
      <c r="B23" s="6">
        <v>15</v>
      </c>
      <c r="C23" s="6" t="s">
        <v>126</v>
      </c>
      <c r="D23" s="43" t="s">
        <v>103</v>
      </c>
      <c r="E23" s="44" t="s">
        <v>103</v>
      </c>
      <c r="F23" s="44" t="s">
        <v>103</v>
      </c>
      <c r="G23" s="44" t="s">
        <v>103</v>
      </c>
      <c r="H23" s="44" t="s">
        <v>103</v>
      </c>
      <c r="I23" s="45" t="s">
        <v>103</v>
      </c>
      <c r="J23" s="22">
        <v>95</v>
      </c>
      <c r="K23" s="4">
        <v>97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96</v>
      </c>
    </row>
    <row r="24" spans="2:17">
      <c r="B24" s="6">
        <v>16</v>
      </c>
      <c r="C24" s="6" t="s">
        <v>127</v>
      </c>
      <c r="D24" s="43" t="s">
        <v>104</v>
      </c>
      <c r="E24" s="44" t="s">
        <v>104</v>
      </c>
      <c r="F24" s="44" t="s">
        <v>104</v>
      </c>
      <c r="G24" s="44" t="s">
        <v>104</v>
      </c>
      <c r="H24" s="44" t="s">
        <v>104</v>
      </c>
      <c r="I24" s="45" t="s">
        <v>104</v>
      </c>
      <c r="J24" s="22">
        <v>90</v>
      </c>
      <c r="K24" s="4">
        <v>76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83</v>
      </c>
    </row>
    <row r="25" spans="2:17">
      <c r="B25" s="18">
        <v>17</v>
      </c>
      <c r="C25" s="6" t="s">
        <v>128</v>
      </c>
      <c r="D25" s="43" t="s">
        <v>105</v>
      </c>
      <c r="E25" s="44" t="s">
        <v>105</v>
      </c>
      <c r="F25" s="44" t="s">
        <v>105</v>
      </c>
      <c r="G25" s="44" t="s">
        <v>105</v>
      </c>
      <c r="H25" s="44" t="s">
        <v>105</v>
      </c>
      <c r="I25" s="45" t="s">
        <v>105</v>
      </c>
      <c r="J25" s="22">
        <v>90</v>
      </c>
      <c r="K25" s="4">
        <v>95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92.5</v>
      </c>
    </row>
    <row r="26" spans="2:17">
      <c r="B26" s="18">
        <v>18</v>
      </c>
      <c r="C26" s="6" t="s">
        <v>129</v>
      </c>
      <c r="D26" s="43" t="s">
        <v>106</v>
      </c>
      <c r="E26" s="44" t="s">
        <v>106</v>
      </c>
      <c r="F26" s="44" t="s">
        <v>106</v>
      </c>
      <c r="G26" s="44" t="s">
        <v>106</v>
      </c>
      <c r="H26" s="44" t="s">
        <v>106</v>
      </c>
      <c r="I26" s="45" t="s">
        <v>106</v>
      </c>
      <c r="J26" s="22">
        <v>90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95</v>
      </c>
    </row>
    <row r="27" spans="2:17">
      <c r="B27" s="18">
        <v>19</v>
      </c>
      <c r="C27" s="6" t="s">
        <v>130</v>
      </c>
      <c r="D27" s="43" t="s">
        <v>107</v>
      </c>
      <c r="E27" s="44" t="s">
        <v>107</v>
      </c>
      <c r="F27" s="44" t="s">
        <v>107</v>
      </c>
      <c r="G27" s="44" t="s">
        <v>107</v>
      </c>
      <c r="H27" s="44" t="s">
        <v>107</v>
      </c>
      <c r="I27" s="45" t="s">
        <v>107</v>
      </c>
      <c r="J27" s="22">
        <v>90</v>
      </c>
      <c r="K27" s="4">
        <v>94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92</v>
      </c>
    </row>
    <row r="28" spans="2:17">
      <c r="B28" s="18">
        <v>20</v>
      </c>
      <c r="C28" s="6" t="s">
        <v>131</v>
      </c>
      <c r="D28" s="43" t="s">
        <v>108</v>
      </c>
      <c r="E28" s="44" t="s">
        <v>108</v>
      </c>
      <c r="F28" s="44" t="s">
        <v>108</v>
      </c>
      <c r="G28" s="44" t="s">
        <v>108</v>
      </c>
      <c r="H28" s="44" t="s">
        <v>108</v>
      </c>
      <c r="I28" s="45" t="s">
        <v>108</v>
      </c>
      <c r="J28" s="22">
        <v>90</v>
      </c>
      <c r="K28" s="4">
        <v>83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86.5</v>
      </c>
    </row>
    <row r="29" spans="2:17">
      <c r="B29" s="18">
        <v>21</v>
      </c>
      <c r="C29" s="6" t="s">
        <v>132</v>
      </c>
      <c r="D29" s="43" t="s">
        <v>109</v>
      </c>
      <c r="E29" s="44" t="s">
        <v>109</v>
      </c>
      <c r="F29" s="44" t="s">
        <v>109</v>
      </c>
      <c r="G29" s="44" t="s">
        <v>109</v>
      </c>
      <c r="H29" s="44" t="s">
        <v>109</v>
      </c>
      <c r="I29" s="45" t="s">
        <v>109</v>
      </c>
      <c r="J29" s="22">
        <v>95</v>
      </c>
      <c r="K29" s="4">
        <v>82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88.5</v>
      </c>
    </row>
    <row r="30" spans="2:17">
      <c r="B30" s="18">
        <v>22</v>
      </c>
      <c r="C30" s="6" t="s">
        <v>133</v>
      </c>
      <c r="D30" s="43" t="s">
        <v>110</v>
      </c>
      <c r="E30" s="44" t="s">
        <v>110</v>
      </c>
      <c r="F30" s="44" t="s">
        <v>110</v>
      </c>
      <c r="G30" s="44" t="s">
        <v>110</v>
      </c>
      <c r="H30" s="44" t="s">
        <v>110</v>
      </c>
      <c r="I30" s="45" t="s">
        <v>110</v>
      </c>
      <c r="J30" s="22">
        <v>90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0"/>
        <v>95</v>
      </c>
    </row>
    <row r="31" spans="2:17">
      <c r="B31" s="18">
        <v>23</v>
      </c>
      <c r="C31" s="6" t="s">
        <v>134</v>
      </c>
      <c r="D31" s="43" t="s">
        <v>111</v>
      </c>
      <c r="E31" s="44" t="s">
        <v>111</v>
      </c>
      <c r="F31" s="44" t="s">
        <v>111</v>
      </c>
      <c r="G31" s="44" t="s">
        <v>111</v>
      </c>
      <c r="H31" s="44" t="s">
        <v>111</v>
      </c>
      <c r="I31" s="45" t="s">
        <v>111</v>
      </c>
      <c r="J31" s="22">
        <v>85</v>
      </c>
      <c r="K31" s="4">
        <v>86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0"/>
        <v>85.5</v>
      </c>
    </row>
    <row r="32" spans="2:17" ht="14.25" customHeight="1">
      <c r="B32" s="18">
        <v>24</v>
      </c>
      <c r="C32" s="6" t="s">
        <v>135</v>
      </c>
      <c r="D32" s="43" t="s">
        <v>112</v>
      </c>
      <c r="E32" s="44" t="s">
        <v>112</v>
      </c>
      <c r="F32" s="44" t="s">
        <v>112</v>
      </c>
      <c r="G32" s="44" t="s">
        <v>112</v>
      </c>
      <c r="H32" s="44" t="s">
        <v>112</v>
      </c>
      <c r="I32" s="45" t="s">
        <v>112</v>
      </c>
      <c r="J32" s="22">
        <v>90</v>
      </c>
      <c r="K32" s="4">
        <v>92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9">
        <f t="shared" si="0"/>
        <v>91</v>
      </c>
    </row>
    <row r="33" spans="3:17">
      <c r="C33" s="27"/>
      <c r="D33" s="27"/>
      <c r="E33" s="1"/>
      <c r="H33" s="34" t="s">
        <v>19</v>
      </c>
      <c r="I33" s="34"/>
      <c r="J33" s="10">
        <f t="shared" ref="J33:Q33" si="2">COUNTIF(J9:J32,"&gt;=70")</f>
        <v>24</v>
      </c>
      <c r="K33" s="10">
        <f t="shared" si="2"/>
        <v>24</v>
      </c>
      <c r="L33" s="10">
        <f t="shared" si="2"/>
        <v>0</v>
      </c>
      <c r="M33" s="10">
        <f t="shared" si="2"/>
        <v>0</v>
      </c>
      <c r="N33" s="10">
        <f t="shared" si="2"/>
        <v>0</v>
      </c>
      <c r="O33" s="10">
        <f t="shared" si="2"/>
        <v>0</v>
      </c>
      <c r="P33" s="10">
        <f t="shared" si="2"/>
        <v>0</v>
      </c>
      <c r="Q33" s="14">
        <f t="shared" si="2"/>
        <v>24</v>
      </c>
    </row>
    <row r="34" spans="3:17">
      <c r="C34" s="27"/>
      <c r="D34" s="27"/>
      <c r="E34" s="7"/>
      <c r="H34" s="35" t="s">
        <v>20</v>
      </c>
      <c r="I34" s="35"/>
      <c r="J34" s="11">
        <f t="shared" ref="J34:Q34" si="3">COUNTIF(J9:J32,"&lt;70")</f>
        <v>0</v>
      </c>
      <c r="K34" s="11">
        <f t="shared" si="3"/>
        <v>0</v>
      </c>
      <c r="L34" s="11">
        <f t="shared" si="3"/>
        <v>24</v>
      </c>
      <c r="M34" s="11">
        <f t="shared" si="3"/>
        <v>24</v>
      </c>
      <c r="N34" s="11">
        <f t="shared" si="3"/>
        <v>24</v>
      </c>
      <c r="O34" s="11">
        <f t="shared" si="3"/>
        <v>24</v>
      </c>
      <c r="P34" s="11">
        <f t="shared" si="3"/>
        <v>24</v>
      </c>
      <c r="Q34" s="11">
        <f t="shared" si="3"/>
        <v>0</v>
      </c>
    </row>
    <row r="35" spans="3:17">
      <c r="C35" s="27"/>
      <c r="D35" s="27"/>
      <c r="E35" s="27"/>
      <c r="H35" s="35" t="s">
        <v>21</v>
      </c>
      <c r="I35" s="35"/>
      <c r="J35" s="11">
        <f t="shared" ref="J35:Q35" si="4">COUNT(J9:J32)</f>
        <v>24</v>
      </c>
      <c r="K35" s="11">
        <f t="shared" si="4"/>
        <v>24</v>
      </c>
      <c r="L35" s="11">
        <f t="shared" si="4"/>
        <v>24</v>
      </c>
      <c r="M35" s="11">
        <f t="shared" si="4"/>
        <v>24</v>
      </c>
      <c r="N35" s="11">
        <f t="shared" si="4"/>
        <v>24</v>
      </c>
      <c r="O35" s="11">
        <f t="shared" si="4"/>
        <v>24</v>
      </c>
      <c r="P35" s="11">
        <f t="shared" si="4"/>
        <v>24</v>
      </c>
      <c r="Q35" s="11">
        <f t="shared" si="4"/>
        <v>24</v>
      </c>
    </row>
    <row r="36" spans="3:17">
      <c r="C36" s="27"/>
      <c r="D36" s="27"/>
      <c r="E36" s="1"/>
      <c r="H36" s="38" t="s">
        <v>16</v>
      </c>
      <c r="I36" s="38"/>
      <c r="J36" s="12">
        <f>J33/J35</f>
        <v>1</v>
      </c>
      <c r="K36" s="13">
        <f t="shared" ref="K36:Q36" si="5">K33/K35</f>
        <v>1</v>
      </c>
      <c r="L36" s="13">
        <f t="shared" si="5"/>
        <v>0</v>
      </c>
      <c r="M36" s="13">
        <f t="shared" si="5"/>
        <v>0</v>
      </c>
      <c r="N36" s="13">
        <f t="shared" si="5"/>
        <v>0</v>
      </c>
      <c r="O36" s="13">
        <f t="shared" si="5"/>
        <v>0</v>
      </c>
      <c r="P36" s="13">
        <f t="shared" si="5"/>
        <v>0</v>
      </c>
      <c r="Q36" s="13">
        <f t="shared" si="5"/>
        <v>1</v>
      </c>
    </row>
    <row r="37" spans="3:17">
      <c r="C37" s="27"/>
      <c r="D37" s="27"/>
      <c r="E37" s="1"/>
      <c r="H37" s="38" t="s">
        <v>17</v>
      </c>
      <c r="I37" s="38"/>
      <c r="J37" s="12">
        <f>J34/J35</f>
        <v>0</v>
      </c>
      <c r="K37" s="12">
        <f t="shared" ref="K37:Q37" si="6">K34/K35</f>
        <v>0</v>
      </c>
      <c r="L37" s="13">
        <f t="shared" si="6"/>
        <v>1</v>
      </c>
      <c r="M37" s="13">
        <f t="shared" si="6"/>
        <v>1</v>
      </c>
      <c r="N37" s="13">
        <f t="shared" si="6"/>
        <v>1</v>
      </c>
      <c r="O37" s="13">
        <f t="shared" si="6"/>
        <v>1</v>
      </c>
      <c r="P37" s="13">
        <f t="shared" si="6"/>
        <v>1</v>
      </c>
      <c r="Q37" s="13">
        <f t="shared" si="6"/>
        <v>0</v>
      </c>
    </row>
    <row r="38" spans="3:17">
      <c r="C38" s="27"/>
      <c r="D38" s="27"/>
      <c r="E38" s="7"/>
    </row>
    <row r="39" spans="3:17">
      <c r="C39" s="1"/>
      <c r="D39" s="1"/>
      <c r="E39" s="7"/>
    </row>
    <row r="40" spans="3:17">
      <c r="J40" s="36"/>
      <c r="K40" s="36"/>
      <c r="L40" s="36"/>
      <c r="M40" s="36"/>
      <c r="N40" s="36"/>
      <c r="O40" s="36"/>
      <c r="P40" s="36"/>
    </row>
    <row r="41" spans="3:17">
      <c r="J41" s="37" t="s">
        <v>18</v>
      </c>
      <c r="K41" s="37"/>
      <c r="L41" s="37"/>
      <c r="M41" s="37"/>
      <c r="N41" s="37"/>
      <c r="O41" s="37"/>
      <c r="P41" s="37"/>
    </row>
  </sheetData>
  <mergeCells count="46">
    <mergeCell ref="C38:D38"/>
    <mergeCell ref="J40:P40"/>
    <mergeCell ref="J41:P41"/>
    <mergeCell ref="C35:E35"/>
    <mergeCell ref="H35:I35"/>
    <mergeCell ref="C36:D36"/>
    <mergeCell ref="H36:I36"/>
    <mergeCell ref="C37:D37"/>
    <mergeCell ref="H37:I37"/>
    <mergeCell ref="D31:I31"/>
    <mergeCell ref="D32:I32"/>
    <mergeCell ref="C33:D33"/>
    <mergeCell ref="H33:I33"/>
    <mergeCell ref="C34:D34"/>
    <mergeCell ref="H34:I34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3:I23"/>
    <mergeCell ref="D24:I24"/>
    <mergeCell ref="D22:I2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TECNOLOGIAS CONVERGENTES II</vt:lpstr>
      <vt:lpstr>AMSI</vt:lpstr>
      <vt:lpstr>TALLER INVESTIGACION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MARIEM</cp:lastModifiedBy>
  <cp:lastPrinted>2023-03-21T15:13:53Z</cp:lastPrinted>
  <dcterms:created xsi:type="dcterms:W3CDTF">2023-03-14T19:16:59Z</dcterms:created>
  <dcterms:modified xsi:type="dcterms:W3CDTF">2024-12-12T01:09:26Z</dcterms:modified>
</cp:coreProperties>
</file>