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ITSSAT\2024 AGO - DIC\REPORTES\4 REPORTE\"/>
    </mc:Choice>
  </mc:AlternateContent>
  <xr:revisionPtr revIDLastSave="0" documentId="13_ncr:1_{FE54FC75-CB9A-4C9F-A4B5-37FF910D9B45}" xr6:coauthVersionLast="47" xr6:coauthVersionMax="47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PROG. AVAN. A" sheetId="4" r:id="rId1"/>
    <sheet name="PROG. AVAN. B" sheetId="9" r:id="rId2"/>
    <sheet name="REDES E INTERFACES IND." sheetId="7" r:id="rId3"/>
    <sheet name="FORMULACION Y EVAL PROY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9" l="1"/>
  <c r="P10" i="9"/>
  <c r="P11" i="9"/>
  <c r="P28" i="9" s="1"/>
  <c r="P12" i="9"/>
  <c r="P27" i="9" s="1"/>
  <c r="P30" i="9" s="1"/>
  <c r="P13" i="9"/>
  <c r="B14" i="9"/>
  <c r="P14" i="9"/>
  <c r="P15" i="9"/>
  <c r="B16" i="9"/>
  <c r="P16" i="9"/>
  <c r="B17" i="9"/>
  <c r="B18" i="9" s="1"/>
  <c r="B19" i="9" s="1"/>
  <c r="B20" i="9" s="1"/>
  <c r="B21" i="9" s="1"/>
  <c r="P17" i="9"/>
  <c r="P18" i="9"/>
  <c r="P19" i="9"/>
  <c r="P20" i="9"/>
  <c r="P21" i="9"/>
  <c r="P22" i="9"/>
  <c r="B23" i="9"/>
  <c r="P23" i="9"/>
  <c r="B24" i="9"/>
  <c r="P24" i="9"/>
  <c r="J26" i="9"/>
  <c r="K26" i="9"/>
  <c r="L26" i="9"/>
  <c r="L29" i="9" s="1"/>
  <c r="M26" i="9"/>
  <c r="N26" i="9"/>
  <c r="O26" i="9"/>
  <c r="P26" i="9"/>
  <c r="P29" i="9" s="1"/>
  <c r="J27" i="9"/>
  <c r="K27" i="9"/>
  <c r="L27" i="9"/>
  <c r="M27" i="9"/>
  <c r="M30" i="9" s="1"/>
  <c r="N27" i="9"/>
  <c r="O27" i="9"/>
  <c r="J28" i="9"/>
  <c r="J30" i="9" s="1"/>
  <c r="K28" i="9"/>
  <c r="L28" i="9"/>
  <c r="M28" i="9"/>
  <c r="M29" i="9" s="1"/>
  <c r="N28" i="9"/>
  <c r="N29" i="9" s="1"/>
  <c r="O28" i="9"/>
  <c r="K29" i="9"/>
  <c r="O29" i="9"/>
  <c r="K30" i="9"/>
  <c r="L30" i="9"/>
  <c r="O30" i="9"/>
  <c r="J29" i="9" l="1"/>
  <c r="N30" i="9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9" i="1"/>
  <c r="N10" i="7"/>
  <c r="N11" i="7"/>
  <c r="N12" i="7"/>
  <c r="N13" i="7"/>
  <c r="N14" i="7"/>
  <c r="N9" i="7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9" i="4"/>
  <c r="M43" i="1" l="1"/>
  <c r="M44" i="1"/>
  <c r="M45" i="1"/>
  <c r="K18" i="7"/>
  <c r="L18" i="7"/>
  <c r="M18" i="7"/>
  <c r="J18" i="7"/>
  <c r="K17" i="7"/>
  <c r="L17" i="7"/>
  <c r="L20" i="7" s="1"/>
  <c r="M17" i="7"/>
  <c r="K16" i="7"/>
  <c r="L16" i="7"/>
  <c r="M16" i="7"/>
  <c r="K30" i="4"/>
  <c r="L30" i="4"/>
  <c r="M30" i="4"/>
  <c r="N30" i="4"/>
  <c r="O30" i="4"/>
  <c r="J30" i="4"/>
  <c r="K29" i="4"/>
  <c r="L29" i="4"/>
  <c r="M29" i="4"/>
  <c r="N29" i="4"/>
  <c r="O29" i="4"/>
  <c r="K28" i="4"/>
  <c r="L28" i="4"/>
  <c r="M28" i="4"/>
  <c r="N28" i="4"/>
  <c r="O28" i="4"/>
  <c r="J28" i="4"/>
  <c r="J17" i="7"/>
  <c r="J16" i="7"/>
  <c r="B10" i="7"/>
  <c r="B11" i="7" s="1"/>
  <c r="B12" i="7" s="1"/>
  <c r="B13" i="7" s="1"/>
  <c r="B14" i="7" s="1"/>
  <c r="B14" i="4"/>
  <c r="B16" i="4" s="1"/>
  <c r="B17" i="4" s="1"/>
  <c r="B18" i="4" s="1"/>
  <c r="B19" i="4" s="1"/>
  <c r="B20" i="4" s="1"/>
  <c r="B21" i="4" s="1"/>
  <c r="B23" i="4" s="1"/>
  <c r="B24" i="4" s="1"/>
  <c r="B25" i="4" s="1"/>
  <c r="B26" i="4" s="1"/>
  <c r="O31" i="4" l="1"/>
  <c r="M47" i="1"/>
  <c r="M46" i="1"/>
  <c r="L19" i="7"/>
  <c r="K31" i="4"/>
  <c r="K20" i="7"/>
  <c r="N18" i="7"/>
  <c r="K19" i="7"/>
  <c r="N16" i="7"/>
  <c r="N17" i="7"/>
  <c r="P28" i="4"/>
  <c r="L31" i="4"/>
  <c r="P29" i="4"/>
  <c r="P30" i="4"/>
  <c r="N31" i="4"/>
  <c r="M31" i="4"/>
  <c r="N32" i="4"/>
  <c r="J29" i="4"/>
  <c r="J32" i="4" s="1"/>
  <c r="M19" i="7"/>
  <c r="J20" i="7"/>
  <c r="M20" i="7"/>
  <c r="J19" i="7"/>
  <c r="K32" i="4"/>
  <c r="J31" i="4"/>
  <c r="O32" i="4"/>
  <c r="L32" i="4"/>
  <c r="M32" i="4"/>
  <c r="K45" i="1"/>
  <c r="L45" i="1"/>
  <c r="J45" i="1"/>
  <c r="K44" i="1"/>
  <c r="L44" i="1"/>
  <c r="K43" i="1"/>
  <c r="L43" i="1"/>
  <c r="J44" i="1"/>
  <c r="J43" i="1"/>
  <c r="N19" i="7" l="1"/>
  <c r="N20" i="7"/>
  <c r="P32" i="4"/>
  <c r="P31" i="4"/>
  <c r="K47" i="1" l="1"/>
  <c r="L47" i="1"/>
  <c r="K46" i="1"/>
  <c r="L46" i="1"/>
  <c r="J47" i="1"/>
  <c r="J46" i="1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</calcChain>
</file>

<file path=xl/sharedStrings.xml><?xml version="1.0" encoding="utf-8"?>
<sst xmlns="http://schemas.openxmlformats.org/spreadsheetml/2006/main" count="279" uniqueCount="180">
  <si>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</si>
  <si>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</si>
  <si>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</si>
  <si>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</si>
  <si>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</si>
  <si>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</si>
  <si>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</si>
  <si>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</si>
  <si>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</si>
  <si>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</si>
  <si>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</si>
  <si>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</si>
  <si>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</si>
  <si>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</si>
  <si>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</si>
  <si>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</si>
  <si>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</si>
  <si>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</si>
  <si>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</si>
  <si>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</si>
  <si>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</si>
  <si>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</si>
  <si>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</si>
  <si>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CANELA MORALES LUIS FERNANDO</t>
  </si>
  <si>
    <t>CAYETANO CHIGUIL LIZBETH</t>
  </si>
  <si>
    <t>CHAPOL GALLARDO KAZANDRA DE JESUS</t>
  </si>
  <si>
    <t>COMI ATAXCA ALEXIS</t>
  </si>
  <si>
    <t>CRUZ MORENO JESUS ANTONIO</t>
  </si>
  <si>
    <t>FIGUEROA QUINO HECTOR LUIS</t>
  </si>
  <si>
    <t>711-A</t>
  </si>
  <si>
    <t>221U0822</t>
  </si>
  <si>
    <t>211U0022</t>
  </si>
  <si>
    <t>BADILLO GARCIA JURADO MAYRETH</t>
  </si>
  <si>
    <t>211U0024</t>
  </si>
  <si>
    <t>GARCIA ZAPOT ARANTZA GUADALUPE</t>
  </si>
  <si>
    <t xml:space="preserve">MTI. ROBERTO ESTEBAN GUERRERO HERNANDEZ </t>
  </si>
  <si>
    <t>FORMULACION Y EVALUACION DE PROYECTOS</t>
  </si>
  <si>
    <t xml:space="preserve">REDES E INTERFACES INDUSTRIALES </t>
  </si>
  <si>
    <t>811-A</t>
  </si>
  <si>
    <t>BIX PACHECO YAMILETH</t>
  </si>
  <si>
    <t>EDUARDO AZAMAR FRANCISCO</t>
  </si>
  <si>
    <t>MORALES DAVID JOSE RAMSES</t>
  </si>
  <si>
    <t>ZAPO QUEZADA RAMIRO</t>
  </si>
  <si>
    <t>201U0251</t>
  </si>
  <si>
    <t>191U0486</t>
  </si>
  <si>
    <t>C241U0593</t>
  </si>
  <si>
    <t>AZCAÑO VENTURA ARLYN DE JESUS</t>
  </si>
  <si>
    <t>BLANCO ZARATE AXEL JAVIER</t>
  </si>
  <si>
    <t>CAMPOS MENDOZA PERLA</t>
  </si>
  <si>
    <t>CARMONA COBAXIN GEOVANNY</t>
  </si>
  <si>
    <t>CHAGALA JIMENEZ JADE YAEL</t>
  </si>
  <si>
    <t>CHAPOL MOTO JONATHAN</t>
  </si>
  <si>
    <t>CHAPOL TOGA GERMAN LAEL</t>
  </si>
  <si>
    <t>COBAXIN CAGAL KARLA ILIANA</t>
  </si>
  <si>
    <t>COSME SANTOS GILBERTO</t>
  </si>
  <si>
    <t>COTO COTO BRANDO</t>
  </si>
  <si>
    <t>ESCALERA CARDENAS OSVALDO</t>
  </si>
  <si>
    <t>GOMEZ OLIVEROS LUIS JAVIER</t>
  </si>
  <si>
    <t>GOMEZ TORRES URIEL LEVI</t>
  </si>
  <si>
    <t>HERNANDEZ FLORES MIGUEL ANGEL</t>
  </si>
  <si>
    <t>HERRERA MIXTEGA JOSE ENRIQUE</t>
  </si>
  <si>
    <t>IXBA CHACHA JUAN LUIS</t>
  </si>
  <si>
    <t>LOPEZ GOMEZ JOSUE MOISES</t>
  </si>
  <si>
    <t>LOPEZ HERNANDEZ EDMUNDO</t>
  </si>
  <si>
    <t>MARCIAL ARRES RAUL</t>
  </si>
  <si>
    <t>MARTINEZ COSME MARLENE</t>
  </si>
  <si>
    <t>MORALES AZAMAR ZAIRA ITZEL</t>
  </si>
  <si>
    <t>PATIÑO BARRIOS JOSE LUIS</t>
  </si>
  <si>
    <t>PAVA CATEMAXCA ALEJANDRO</t>
  </si>
  <si>
    <t>PEREZ DEL ANGEL DAVID UZIEL</t>
  </si>
  <si>
    <t>POLITO ARTIGAS ANGEL ANTONIO</t>
  </si>
  <si>
    <t>QUINO CAPORAL VALERIA</t>
  </si>
  <si>
    <t>QUINO CORTEZ FERNANDO</t>
  </si>
  <si>
    <t>SIXTEGA BUSTAMANTE JOSE JAVIER</t>
  </si>
  <si>
    <t>SOLANA POLITO ADOLFO ANGEL</t>
  </si>
  <si>
    <t>TOTO VERGARA JOSE ALFREDO</t>
  </si>
  <si>
    <t>VENZOR CERDA JORDY DE JESUS</t>
  </si>
  <si>
    <t>211U0391</t>
  </si>
  <si>
    <t>211U0392</t>
  </si>
  <si>
    <t>211U0393</t>
  </si>
  <si>
    <t>211U0394</t>
  </si>
  <si>
    <t>211U0395</t>
  </si>
  <si>
    <t>191U0429</t>
  </si>
  <si>
    <t>211U0396</t>
  </si>
  <si>
    <t>211U0567</t>
  </si>
  <si>
    <t>211U0624</t>
  </si>
  <si>
    <t>211U0397</t>
  </si>
  <si>
    <t>211U0399</t>
  </si>
  <si>
    <t>211U0401</t>
  </si>
  <si>
    <t>211U0402</t>
  </si>
  <si>
    <t>211U0403</t>
  </si>
  <si>
    <t>211U0600</t>
  </si>
  <si>
    <t>211U0404</t>
  </si>
  <si>
    <t>211U0666</t>
  </si>
  <si>
    <t>211U0406</t>
  </si>
  <si>
    <t>211U0407</t>
  </si>
  <si>
    <t>211U0408</t>
  </si>
  <si>
    <t>211U0410</t>
  </si>
  <si>
    <t>211U0411</t>
  </si>
  <si>
    <t>211U0412</t>
  </si>
  <si>
    <t>211U0413</t>
  </si>
  <si>
    <t>211U0414</t>
  </si>
  <si>
    <t>211U0416</t>
  </si>
  <si>
    <t>211U0417</t>
  </si>
  <si>
    <t>211U0422</t>
  </si>
  <si>
    <t>211U0423</t>
  </si>
  <si>
    <t>211U0425</t>
  </si>
  <si>
    <t>211U0027</t>
  </si>
  <si>
    <t xml:space="preserve">PROGRAMACION AVANZADA </t>
  </si>
  <si>
    <t>311-A</t>
  </si>
  <si>
    <t>311-B</t>
  </si>
  <si>
    <t>231U0359</t>
  </si>
  <si>
    <t>231U0360</t>
  </si>
  <si>
    <t>231U0361</t>
  </si>
  <si>
    <t>231U0368</t>
  </si>
  <si>
    <t>231U0369</t>
  </si>
  <si>
    <t>231U0370</t>
  </si>
  <si>
    <t>221U0081</t>
  </si>
  <si>
    <t>231U0377</t>
  </si>
  <si>
    <t>231U0379</t>
  </si>
  <si>
    <t>231U0382</t>
  </si>
  <si>
    <t>231U0383</t>
  </si>
  <si>
    <t>231U0388</t>
  </si>
  <si>
    <t>231U0389</t>
  </si>
  <si>
    <t>231U0391</t>
  </si>
  <si>
    <t>231U0392</t>
  </si>
  <si>
    <t>231U0393</t>
  </si>
  <si>
    <t>231U0396</t>
  </si>
  <si>
    <t>231U0401</t>
  </si>
  <si>
    <t>ANTEMATE VELASCO ERICK</t>
  </si>
  <si>
    <t>AVENDAÑO GUTIERREZ JOSE DAVID</t>
  </si>
  <si>
    <t>CALDERON SANCHEZ LUIS FERNANDO</t>
  </si>
  <si>
    <t>DIAZ MENDEZ JOSE LUIS</t>
  </si>
  <si>
    <t>DOMÍNGUEZ CRUZ JOSHUA</t>
  </si>
  <si>
    <t>ESPINOSA PALACIO PABLO</t>
  </si>
  <si>
    <t>FIGUEROA CORRO ARIEL DE JESUS</t>
  </si>
  <si>
    <t>HIDALGO BRAVO GIOVANNI DE JESÚS</t>
  </si>
  <si>
    <t>LUCHO PAXTIÁN LUIS FABIO</t>
  </si>
  <si>
    <t>MARTINEZ MENDOZA RICARDO RAFAEL</t>
  </si>
  <si>
    <t>MARTINEZ SOLIS ALESSANDRO</t>
  </si>
  <si>
    <t>PARDO LOPEZ ZAINT</t>
  </si>
  <si>
    <t>PARRA XOLO ROBERTO OCTAVIO</t>
  </si>
  <si>
    <t>PEÑA MACARIO GABRIEL</t>
  </si>
  <si>
    <t>PONCIANO AGUIRRE ARMANDO</t>
  </si>
  <si>
    <t>POXTAN MOJICA ERICK ROSENDO</t>
  </si>
  <si>
    <t>RODRIGUEZ CORTES KAROL GUADALUPE</t>
  </si>
  <si>
    <t>TORNADO MARTINEZ MELISSA</t>
  </si>
  <si>
    <t>231U0358</t>
  </si>
  <si>
    <t>231U0366</t>
  </si>
  <si>
    <t>231U0145</t>
  </si>
  <si>
    <t>231U0367</t>
  </si>
  <si>
    <t>231U0373</t>
  </si>
  <si>
    <t>231U0374</t>
  </si>
  <si>
    <t>231U0375</t>
  </si>
  <si>
    <t>231U0378</t>
  </si>
  <si>
    <t>231U0039</t>
  </si>
  <si>
    <t>231U0380</t>
  </si>
  <si>
    <t>231U0386</t>
  </si>
  <si>
    <t>231U0394</t>
  </si>
  <si>
    <t>231U0397</t>
  </si>
  <si>
    <t>231U0398</t>
  </si>
  <si>
    <t>231U0399</t>
  </si>
  <si>
    <t>231U0400</t>
  </si>
  <si>
    <t>ACUA SINTA JOAHAN JAEL</t>
  </si>
  <si>
    <t>COBIX QUIALA ADRIAN</t>
  </si>
  <si>
    <t>COMI COYOLT ALAN</t>
  </si>
  <si>
    <t>DE SANTIAGO PÓLITO NEMESIO</t>
  </si>
  <si>
    <t>GAMEZ DOMINGUEZ MARCO ANTONIO</t>
  </si>
  <si>
    <t>GARCIA GASPAR LEANDRO</t>
  </si>
  <si>
    <t>GOMEZ HERNANDEZ LUIS ERNESTO</t>
  </si>
  <si>
    <t>ISIDORO VAZQUEZ JOSE AZIEL</t>
  </si>
  <si>
    <t>IXTEPAN POLITO MARCOS</t>
  </si>
  <si>
    <t>MALAGA QUINO ÁNGEL DE JESÚS</t>
  </si>
  <si>
    <t>MIGUELES LOPEZ BRIANA PAOLA</t>
  </si>
  <si>
    <t>QUINO BELLI CARLOS KARIM</t>
  </si>
  <si>
    <t>RODRIGUEZ LOPEZ SAUL ALDAHIR</t>
  </si>
  <si>
    <t>RUIZ SAENZ BRAYAN EMMANUEL</t>
  </si>
  <si>
    <t>SANDOVAL HUERTA ELIAS DE JESUS</t>
  </si>
  <si>
    <t>TEOBAL ORTIZ EVELYN MONSERRAT</t>
  </si>
  <si>
    <t xml:space="preserve">AGOSTO - DICIEMBRE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</si>
</sst>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7" fillId="0" borderId="0" xfId="0" applyFont="1" applyAlignment="1">
      <alignment horizontal="center"/>
    </xf>
    <xf numFmtId="0" fontId="7" fillId="0" borderId="0" xfId="0" applyFont="1"/>
    <xf numFmtId="9" fontId="8" fillId="0" borderId="0" xfId="1" applyFont="1" applyFill="1" applyBorder="1" applyAlignment="1">
      <alignment horizontal="center"/>
    </xf>
    <xf numFmtId="1" fontId="9" fillId="0" borderId="0" xfId="0" applyNumberFormat="1" applyFont="1" applyAlignment="1">
      <alignment horizontal="center"/>
    </xf>
    <xf numFmtId="0" fontId="10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9" fillId="0" borderId="0" xfId="0" applyFont="1" applyAlignment="1">
      <alignment horizontal="center"/>
    </xf>
    <xf numFmtId="9" fontId="11" fillId="0" borderId="0" xfId="1" applyFont="1" applyFill="1" applyBorder="1" applyAlignment="1">
      <alignment horizontal="center"/>
    </xf>
    <xf numFmtId="1" fontId="0" fillId="0" borderId="0" xfId="0" applyNumberFormat="1"/>
    <xf numFmtId="0" fontId="0" fillId="3" borderId="4" xfId="0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8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</sheetPr>
  <dimension ref="B2:S36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5703125" customWidth="1"/>
    <col min="8" max="8" width="0.42578125" customWidth="1"/>
    <col min="9" max="9" width="16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9" ht="15.75" x14ac:dyDescent="0.2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2"/>
      <c r="Q2" s="2"/>
    </row>
    <row r="3" spans="2:19" x14ac:dyDescent="0.2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1"/>
      <c r="Q3" s="1"/>
    </row>
    <row r="4" spans="2:19" x14ac:dyDescent="0.25">
      <c r="C4" t="s">
        <v>0</v>
      </c>
      <c r="D4" s="45" t="s">
        <v>108</v>
      </c>
      <c r="E4" s="45"/>
      <c r="F4" s="45"/>
      <c r="G4" s="45"/>
      <c r="I4" t="s">
        <v>1</v>
      </c>
      <c r="J4" s="46" t="s">
        <v>109</v>
      </c>
      <c r="K4" s="46"/>
      <c r="M4" t="s">
        <v>2</v>
      </c>
      <c r="N4" s="47">
        <v>45637</v>
      </c>
      <c r="O4" s="47"/>
    </row>
    <row r="5" spans="2:19" ht="6.75" customHeight="1" x14ac:dyDescent="0.25">
      <c r="D5" s="5"/>
      <c r="E5" s="5"/>
      <c r="F5" s="5"/>
      <c r="G5" s="5"/>
    </row>
    <row r="6" spans="2:19" x14ac:dyDescent="0.25">
      <c r="C6" t="s">
        <v>3</v>
      </c>
      <c r="D6" s="46" t="s">
        <v>179</v>
      </c>
      <c r="E6" s="46"/>
      <c r="F6" s="46"/>
      <c r="G6" s="46"/>
      <c r="I6" s="48" t="s">
        <v>21</v>
      </c>
      <c r="J6" s="48"/>
      <c r="K6" s="18" t="s">
        <v>35</v>
      </c>
      <c r="L6" s="18"/>
      <c r="M6" s="18"/>
      <c r="N6" s="18"/>
      <c r="O6" s="18"/>
      <c r="P6" s="18"/>
    </row>
    <row r="7" spans="2:19" ht="11.25" customHeight="1" x14ac:dyDescent="0.25"/>
    <row r="8" spans="2:19" x14ac:dyDescent="0.25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22</v>
      </c>
    </row>
    <row r="9" spans="2:19" x14ac:dyDescent="0.25">
      <c r="B9" s="4">
        <v>1</v>
      </c>
      <c r="C9" s="4" t="s">
        <v>111</v>
      </c>
      <c r="D9" s="36" t="s">
        <v>129</v>
      </c>
      <c r="E9" s="37"/>
      <c r="F9" s="37"/>
      <c r="G9" s="37"/>
      <c r="H9" s="37"/>
      <c r="I9" s="38"/>
      <c r="J9" s="4">
        <v>90</v>
      </c>
      <c r="K9" s="4">
        <v>86</v>
      </c>
      <c r="L9" s="4">
        <v>90</v>
      </c>
      <c r="M9" s="4">
        <v>93</v>
      </c>
      <c r="N9" s="4">
        <v>98</v>
      </c>
      <c r="O9" s="4">
        <v>95</v>
      </c>
      <c r="P9" s="10">
        <f>SUM(J9:O9)/6</f>
        <v>92</v>
      </c>
    </row>
    <row r="10" spans="2:19" x14ac:dyDescent="0.25">
      <c r="B10" s="6">
        <v>2</v>
      </c>
      <c r="C10" s="6" t="s">
        <v>112</v>
      </c>
      <c r="D10" s="36" t="s">
        <v>130</v>
      </c>
      <c r="E10" s="37"/>
      <c r="F10" s="37"/>
      <c r="G10" s="37"/>
      <c r="H10" s="37"/>
      <c r="I10" s="38"/>
      <c r="J10" s="4">
        <v>95</v>
      </c>
      <c r="K10" s="4">
        <v>86</v>
      </c>
      <c r="L10" s="4">
        <v>90</v>
      </c>
      <c r="M10" s="4">
        <v>92</v>
      </c>
      <c r="N10" s="4">
        <v>98</v>
      </c>
      <c r="O10" s="4">
        <v>95</v>
      </c>
      <c r="P10" s="10">
        <f t="shared" ref="P10:P26" si="0">SUM(J10:O10)/6</f>
        <v>92.666666666666671</v>
      </c>
    </row>
    <row r="11" spans="2:19" x14ac:dyDescent="0.25">
      <c r="B11" s="6">
        <v>3</v>
      </c>
      <c r="C11" s="6" t="s">
        <v>113</v>
      </c>
      <c r="D11" s="36" t="s">
        <v>131</v>
      </c>
      <c r="E11" s="37"/>
      <c r="F11" s="37"/>
      <c r="G11" s="37"/>
      <c r="H11" s="37"/>
      <c r="I11" s="38"/>
      <c r="J11" s="4">
        <v>0</v>
      </c>
      <c r="K11" s="4">
        <v>85</v>
      </c>
      <c r="L11" s="4">
        <v>89</v>
      </c>
      <c r="M11" s="4">
        <v>93</v>
      </c>
      <c r="N11" s="4">
        <v>97</v>
      </c>
      <c r="O11" s="4">
        <v>95</v>
      </c>
      <c r="P11" s="10">
        <f t="shared" si="0"/>
        <v>76.5</v>
      </c>
    </row>
    <row r="12" spans="2:19" x14ac:dyDescent="0.25">
      <c r="B12" s="6">
        <v>4</v>
      </c>
      <c r="C12" s="6" t="s">
        <v>114</v>
      </c>
      <c r="D12" s="36" t="s">
        <v>132</v>
      </c>
      <c r="E12" s="37"/>
      <c r="F12" s="37"/>
      <c r="G12" s="37"/>
      <c r="H12" s="37"/>
      <c r="I12" s="38"/>
      <c r="J12" s="4">
        <v>95</v>
      </c>
      <c r="K12" s="4">
        <v>85</v>
      </c>
      <c r="L12" s="4">
        <v>89</v>
      </c>
      <c r="M12" s="4">
        <v>93</v>
      </c>
      <c r="N12" s="4">
        <v>98</v>
      </c>
      <c r="O12" s="4">
        <v>95</v>
      </c>
      <c r="P12" s="10">
        <f t="shared" si="0"/>
        <v>92.5</v>
      </c>
    </row>
    <row r="13" spans="2:19" x14ac:dyDescent="0.25">
      <c r="B13" s="6">
        <v>5</v>
      </c>
      <c r="C13" s="6" t="s">
        <v>115</v>
      </c>
      <c r="D13" s="36" t="s">
        <v>133</v>
      </c>
      <c r="E13" s="37"/>
      <c r="F13" s="37"/>
      <c r="G13" s="37"/>
      <c r="H13" s="37"/>
      <c r="I13" s="38"/>
      <c r="J13" s="4">
        <v>95</v>
      </c>
      <c r="K13" s="4">
        <v>86</v>
      </c>
      <c r="L13" s="4">
        <v>89</v>
      </c>
      <c r="M13" s="4">
        <v>93</v>
      </c>
      <c r="N13" s="4">
        <v>98</v>
      </c>
      <c r="O13" s="4">
        <v>95</v>
      </c>
      <c r="P13" s="10">
        <f t="shared" si="0"/>
        <v>92.666666666666671</v>
      </c>
    </row>
    <row r="14" spans="2:19" x14ac:dyDescent="0.25">
      <c r="B14" s="6">
        <f t="shared" ref="B14:B26" si="1">B13+1</f>
        <v>6</v>
      </c>
      <c r="C14" s="6" t="s">
        <v>116</v>
      </c>
      <c r="D14" s="36" t="s">
        <v>134</v>
      </c>
      <c r="E14" s="37"/>
      <c r="F14" s="37"/>
      <c r="G14" s="37"/>
      <c r="H14" s="37"/>
      <c r="I14" s="38"/>
      <c r="J14" s="4">
        <v>80</v>
      </c>
      <c r="K14" s="4">
        <v>86</v>
      </c>
      <c r="L14" s="4">
        <v>89</v>
      </c>
      <c r="M14" s="4">
        <v>93</v>
      </c>
      <c r="N14" s="4">
        <v>97</v>
      </c>
      <c r="O14" s="4">
        <v>95</v>
      </c>
      <c r="P14" s="10">
        <f t="shared" si="0"/>
        <v>90</v>
      </c>
    </row>
    <row r="15" spans="2:19" x14ac:dyDescent="0.25">
      <c r="B15" s="6">
        <v>7</v>
      </c>
      <c r="C15" s="6" t="s">
        <v>117</v>
      </c>
      <c r="D15" s="36" t="s">
        <v>135</v>
      </c>
      <c r="E15" s="37"/>
      <c r="F15" s="37"/>
      <c r="G15" s="37"/>
      <c r="H15" s="37"/>
      <c r="I15" s="38"/>
      <c r="J15" s="4">
        <v>95</v>
      </c>
      <c r="K15" s="4">
        <v>85</v>
      </c>
      <c r="L15" s="4">
        <v>88</v>
      </c>
      <c r="M15" s="4">
        <v>93</v>
      </c>
      <c r="N15" s="4">
        <v>97</v>
      </c>
      <c r="O15" s="4">
        <v>95</v>
      </c>
      <c r="P15" s="10">
        <f t="shared" si="0"/>
        <v>92.166666666666671</v>
      </c>
    </row>
    <row r="16" spans="2:19" x14ac:dyDescent="0.25">
      <c r="B16" s="6">
        <f t="shared" si="1"/>
        <v>8</v>
      </c>
      <c r="C16" s="6" t="s">
        <v>118</v>
      </c>
      <c r="D16" s="36" t="s">
        <v>136</v>
      </c>
      <c r="E16" s="37"/>
      <c r="F16" s="37"/>
      <c r="G16" s="37"/>
      <c r="H16" s="37"/>
      <c r="I16" s="38"/>
      <c r="J16" s="4">
        <v>95</v>
      </c>
      <c r="K16" s="4">
        <v>85</v>
      </c>
      <c r="L16" s="4">
        <v>89</v>
      </c>
      <c r="M16" s="4">
        <v>92</v>
      </c>
      <c r="N16" s="4">
        <v>97</v>
      </c>
      <c r="O16" s="4">
        <v>95</v>
      </c>
      <c r="P16" s="10">
        <f t="shared" si="0"/>
        <v>92.166666666666671</v>
      </c>
      <c r="S16" s="34"/>
    </row>
    <row r="17" spans="2:19" x14ac:dyDescent="0.25">
      <c r="B17" s="6">
        <f t="shared" si="1"/>
        <v>9</v>
      </c>
      <c r="C17" s="6" t="s">
        <v>119</v>
      </c>
      <c r="D17" s="36" t="s">
        <v>137</v>
      </c>
      <c r="E17" s="37"/>
      <c r="F17" s="37"/>
      <c r="G17" s="37"/>
      <c r="H17" s="37"/>
      <c r="I17" s="38"/>
      <c r="J17" s="4">
        <v>95</v>
      </c>
      <c r="K17" s="4">
        <v>80</v>
      </c>
      <c r="L17" s="4">
        <v>88</v>
      </c>
      <c r="M17" s="4">
        <v>92</v>
      </c>
      <c r="N17" s="4">
        <v>98</v>
      </c>
      <c r="O17" s="4">
        <v>95</v>
      </c>
      <c r="P17" s="10">
        <f t="shared" si="0"/>
        <v>91.333333333333329</v>
      </c>
      <c r="S17" s="34"/>
    </row>
    <row r="18" spans="2:19" x14ac:dyDescent="0.25">
      <c r="B18" s="6">
        <f t="shared" si="1"/>
        <v>10</v>
      </c>
      <c r="C18" s="6" t="s">
        <v>120</v>
      </c>
      <c r="D18" s="36" t="s">
        <v>138</v>
      </c>
      <c r="E18" s="37"/>
      <c r="F18" s="37"/>
      <c r="G18" s="37"/>
      <c r="H18" s="37"/>
      <c r="I18" s="38"/>
      <c r="J18" s="4">
        <v>95</v>
      </c>
      <c r="K18" s="4">
        <v>88</v>
      </c>
      <c r="L18" s="4">
        <v>89</v>
      </c>
      <c r="M18" s="4">
        <v>93</v>
      </c>
      <c r="N18" s="4">
        <v>98</v>
      </c>
      <c r="O18" s="4">
        <v>95</v>
      </c>
      <c r="P18" s="10">
        <f t="shared" si="0"/>
        <v>93</v>
      </c>
      <c r="R18" s="59"/>
    </row>
    <row r="19" spans="2:19" x14ac:dyDescent="0.25">
      <c r="B19" s="6">
        <f t="shared" si="1"/>
        <v>11</v>
      </c>
      <c r="C19" s="6" t="s">
        <v>121</v>
      </c>
      <c r="D19" s="36" t="s">
        <v>139</v>
      </c>
      <c r="E19" s="37"/>
      <c r="F19" s="37"/>
      <c r="G19" s="37"/>
      <c r="H19" s="37"/>
      <c r="I19" s="38"/>
      <c r="J19" s="4">
        <v>95</v>
      </c>
      <c r="K19" s="4">
        <v>85</v>
      </c>
      <c r="L19" s="4">
        <v>89</v>
      </c>
      <c r="M19" s="4">
        <v>90</v>
      </c>
      <c r="N19" s="4">
        <v>97</v>
      </c>
      <c r="O19" s="4">
        <v>95</v>
      </c>
      <c r="P19" s="10">
        <f t="shared" si="0"/>
        <v>91.833333333333329</v>
      </c>
      <c r="R19" s="59"/>
    </row>
    <row r="20" spans="2:19" x14ac:dyDescent="0.25">
      <c r="B20" s="6">
        <f t="shared" si="1"/>
        <v>12</v>
      </c>
      <c r="C20" s="6" t="s">
        <v>122</v>
      </c>
      <c r="D20" s="36" t="s">
        <v>140</v>
      </c>
      <c r="E20" s="37"/>
      <c r="F20" s="37"/>
      <c r="G20" s="37"/>
      <c r="H20" s="37"/>
      <c r="I20" s="38"/>
      <c r="J20" s="4">
        <v>95</v>
      </c>
      <c r="K20" s="4">
        <v>85</v>
      </c>
      <c r="L20" s="4">
        <v>88</v>
      </c>
      <c r="M20" s="4">
        <v>90</v>
      </c>
      <c r="N20" s="4">
        <v>97</v>
      </c>
      <c r="O20" s="4">
        <v>95</v>
      </c>
      <c r="P20" s="10">
        <f t="shared" si="0"/>
        <v>91.666666666666671</v>
      </c>
    </row>
    <row r="21" spans="2:19" x14ac:dyDescent="0.25">
      <c r="B21" s="6">
        <f t="shared" si="1"/>
        <v>13</v>
      </c>
      <c r="C21" s="6" t="s">
        <v>123</v>
      </c>
      <c r="D21" s="36" t="s">
        <v>141</v>
      </c>
      <c r="E21" s="37"/>
      <c r="F21" s="37"/>
      <c r="G21" s="37"/>
      <c r="H21" s="37"/>
      <c r="I21" s="38"/>
      <c r="J21" s="4">
        <v>95</v>
      </c>
      <c r="K21" s="4">
        <v>86</v>
      </c>
      <c r="L21" s="4">
        <v>88</v>
      </c>
      <c r="M21" s="4">
        <v>92</v>
      </c>
      <c r="N21" s="4">
        <v>96</v>
      </c>
      <c r="O21" s="4">
        <v>95</v>
      </c>
      <c r="P21" s="10">
        <f t="shared" si="0"/>
        <v>92</v>
      </c>
    </row>
    <row r="22" spans="2:19" x14ac:dyDescent="0.25">
      <c r="B22" s="6">
        <v>14</v>
      </c>
      <c r="C22" s="6" t="s">
        <v>124</v>
      </c>
      <c r="D22" s="36" t="s">
        <v>142</v>
      </c>
      <c r="E22" s="37"/>
      <c r="F22" s="37"/>
      <c r="G22" s="37"/>
      <c r="H22" s="37"/>
      <c r="I22" s="38"/>
      <c r="J22" s="4">
        <v>95</v>
      </c>
      <c r="K22" s="4">
        <v>86</v>
      </c>
      <c r="L22" s="4">
        <v>90</v>
      </c>
      <c r="M22" s="4">
        <v>93</v>
      </c>
      <c r="N22" s="4">
        <v>97</v>
      </c>
      <c r="O22" s="4">
        <v>95</v>
      </c>
      <c r="P22" s="10">
        <f t="shared" si="0"/>
        <v>92.666666666666671</v>
      </c>
    </row>
    <row r="23" spans="2:19" x14ac:dyDescent="0.25">
      <c r="B23" s="6">
        <f t="shared" si="1"/>
        <v>15</v>
      </c>
      <c r="C23" s="6" t="s">
        <v>125</v>
      </c>
      <c r="D23" s="36" t="s">
        <v>143</v>
      </c>
      <c r="E23" s="37"/>
      <c r="F23" s="37"/>
      <c r="G23" s="37"/>
      <c r="H23" s="37"/>
      <c r="I23" s="38"/>
      <c r="J23" s="4">
        <v>90</v>
      </c>
      <c r="K23" s="4">
        <v>85</v>
      </c>
      <c r="L23" s="4">
        <v>90</v>
      </c>
      <c r="M23" s="4">
        <v>93</v>
      </c>
      <c r="N23" s="4">
        <v>97</v>
      </c>
      <c r="O23" s="4">
        <v>95</v>
      </c>
      <c r="P23" s="10">
        <f t="shared" si="0"/>
        <v>91.666666666666671</v>
      </c>
    </row>
    <row r="24" spans="2:19" x14ac:dyDescent="0.25">
      <c r="B24" s="6">
        <f t="shared" si="1"/>
        <v>16</v>
      </c>
      <c r="C24" s="6" t="s">
        <v>126</v>
      </c>
      <c r="D24" s="36" t="s">
        <v>144</v>
      </c>
      <c r="E24" s="37"/>
      <c r="F24" s="37"/>
      <c r="G24" s="37"/>
      <c r="H24" s="37"/>
      <c r="I24" s="38"/>
      <c r="J24" s="4">
        <v>95</v>
      </c>
      <c r="K24" s="4">
        <v>85</v>
      </c>
      <c r="L24" s="4">
        <v>90</v>
      </c>
      <c r="M24" s="4">
        <v>93</v>
      </c>
      <c r="N24" s="4">
        <v>98</v>
      </c>
      <c r="O24" s="4">
        <v>95</v>
      </c>
      <c r="P24" s="10">
        <f t="shared" si="0"/>
        <v>92.666666666666671</v>
      </c>
    </row>
    <row r="25" spans="2:19" x14ac:dyDescent="0.25">
      <c r="B25" s="6">
        <f t="shared" si="1"/>
        <v>17</v>
      </c>
      <c r="C25" s="6" t="s">
        <v>127</v>
      </c>
      <c r="D25" s="36" t="s">
        <v>145</v>
      </c>
      <c r="E25" s="37"/>
      <c r="F25" s="37"/>
      <c r="G25" s="37"/>
      <c r="H25" s="37"/>
      <c r="I25" s="38"/>
      <c r="J25" s="4">
        <v>95</v>
      </c>
      <c r="K25" s="4">
        <v>85</v>
      </c>
      <c r="L25" s="4">
        <v>89</v>
      </c>
      <c r="M25" s="4">
        <v>93</v>
      </c>
      <c r="N25" s="4">
        <v>98</v>
      </c>
      <c r="O25" s="4">
        <v>95</v>
      </c>
      <c r="P25" s="10">
        <f t="shared" si="0"/>
        <v>92.5</v>
      </c>
    </row>
    <row r="26" spans="2:19" x14ac:dyDescent="0.25">
      <c r="B26" s="6">
        <f t="shared" si="1"/>
        <v>18</v>
      </c>
      <c r="C26" s="6" t="s">
        <v>128</v>
      </c>
      <c r="D26" s="36" t="s">
        <v>146</v>
      </c>
      <c r="E26" s="37"/>
      <c r="F26" s="37"/>
      <c r="G26" s="37"/>
      <c r="H26" s="37"/>
      <c r="I26" s="38"/>
      <c r="J26" s="4">
        <v>95</v>
      </c>
      <c r="K26" s="4">
        <v>85</v>
      </c>
      <c r="L26" s="4">
        <v>89</v>
      </c>
      <c r="M26" s="4">
        <v>92</v>
      </c>
      <c r="N26" s="4">
        <v>98</v>
      </c>
      <c r="O26" s="4">
        <v>95</v>
      </c>
      <c r="P26" s="10">
        <f t="shared" si="0"/>
        <v>92.333333333333329</v>
      </c>
    </row>
    <row r="27" spans="2:19" x14ac:dyDescent="0.25">
      <c r="B27" s="6"/>
      <c r="C27" s="6"/>
      <c r="D27" s="36"/>
      <c r="E27" s="37"/>
      <c r="F27" s="37"/>
      <c r="G27" s="37"/>
      <c r="H27" s="37"/>
      <c r="I27" s="38"/>
      <c r="J27" s="4"/>
      <c r="K27" s="4"/>
      <c r="L27" s="4"/>
      <c r="M27" s="4"/>
      <c r="N27" s="4"/>
      <c r="O27" s="4"/>
      <c r="P27" s="10"/>
    </row>
    <row r="28" spans="2:19" x14ac:dyDescent="0.25">
      <c r="E28" s="1"/>
      <c r="H28" s="35" t="s">
        <v>18</v>
      </c>
      <c r="I28" s="35"/>
      <c r="J28" s="11">
        <f t="shared" ref="J28:P28" si="2">COUNTIF(J9:J27,"&gt;=70")</f>
        <v>17</v>
      </c>
      <c r="K28" s="11">
        <f t="shared" si="2"/>
        <v>18</v>
      </c>
      <c r="L28" s="11">
        <f t="shared" si="2"/>
        <v>18</v>
      </c>
      <c r="M28" s="11">
        <f t="shared" si="2"/>
        <v>18</v>
      </c>
      <c r="N28" s="11">
        <f t="shared" si="2"/>
        <v>18</v>
      </c>
      <c r="O28" s="11">
        <f t="shared" si="2"/>
        <v>18</v>
      </c>
      <c r="P28" s="15">
        <f t="shared" si="2"/>
        <v>18</v>
      </c>
    </row>
    <row r="29" spans="2:19" x14ac:dyDescent="0.25">
      <c r="C29" s="1"/>
      <c r="E29" s="8"/>
      <c r="H29" s="40" t="s">
        <v>19</v>
      </c>
      <c r="I29" s="40"/>
      <c r="J29" s="12">
        <f t="shared" ref="J29:P29" si="3">COUNTIF(J9:J27,"&lt;70")</f>
        <v>1</v>
      </c>
      <c r="K29" s="12">
        <f t="shared" si="3"/>
        <v>0</v>
      </c>
      <c r="L29" s="12">
        <f t="shared" si="3"/>
        <v>0</v>
      </c>
      <c r="M29" s="12">
        <f t="shared" si="3"/>
        <v>0</v>
      </c>
      <c r="N29" s="12">
        <f t="shared" si="3"/>
        <v>0</v>
      </c>
      <c r="O29" s="12">
        <f t="shared" si="3"/>
        <v>0</v>
      </c>
      <c r="P29" s="12">
        <f t="shared" si="3"/>
        <v>0</v>
      </c>
    </row>
    <row r="30" spans="2:19" x14ac:dyDescent="0.25">
      <c r="H30" s="40" t="s">
        <v>20</v>
      </c>
      <c r="I30" s="40"/>
      <c r="J30" s="12">
        <f t="shared" ref="J30:P30" si="4">COUNT(J9:J27)</f>
        <v>18</v>
      </c>
      <c r="K30" s="12">
        <f t="shared" si="4"/>
        <v>18</v>
      </c>
      <c r="L30" s="12">
        <f t="shared" si="4"/>
        <v>18</v>
      </c>
      <c r="M30" s="12">
        <f t="shared" si="4"/>
        <v>18</v>
      </c>
      <c r="N30" s="12">
        <f t="shared" si="4"/>
        <v>18</v>
      </c>
      <c r="O30" s="12">
        <f t="shared" si="4"/>
        <v>18</v>
      </c>
      <c r="P30" s="12">
        <f t="shared" si="4"/>
        <v>18</v>
      </c>
    </row>
    <row r="31" spans="2:19" x14ac:dyDescent="0.25">
      <c r="E31" s="1"/>
      <c r="H31" s="41" t="s">
        <v>15</v>
      </c>
      <c r="I31" s="41"/>
      <c r="J31" s="13">
        <f>J28/J30</f>
        <v>0.94444444444444442</v>
      </c>
      <c r="K31" s="13">
        <f t="shared" ref="K31:O31" si="5">K28/K30</f>
        <v>1</v>
      </c>
      <c r="L31" s="13">
        <f t="shared" si="5"/>
        <v>1</v>
      </c>
      <c r="M31" s="13">
        <f t="shared" si="5"/>
        <v>1</v>
      </c>
      <c r="N31" s="13">
        <f t="shared" si="5"/>
        <v>1</v>
      </c>
      <c r="O31" s="13">
        <f t="shared" si="5"/>
        <v>1</v>
      </c>
      <c r="P31" s="14">
        <f t="shared" ref="P31" si="6">P28/P30</f>
        <v>1</v>
      </c>
    </row>
    <row r="32" spans="2:19" x14ac:dyDescent="0.25">
      <c r="E32" s="1"/>
      <c r="H32" s="41" t="s">
        <v>16</v>
      </c>
      <c r="I32" s="41"/>
      <c r="J32" s="13">
        <f>J29/J30</f>
        <v>5.5555555555555552E-2</v>
      </c>
      <c r="K32" s="13">
        <f t="shared" ref="K32:P32" si="7">K29/K30</f>
        <v>0</v>
      </c>
      <c r="L32" s="14">
        <f t="shared" si="7"/>
        <v>0</v>
      </c>
      <c r="M32" s="14">
        <f t="shared" si="7"/>
        <v>0</v>
      </c>
      <c r="N32" s="14">
        <f t="shared" si="7"/>
        <v>0</v>
      </c>
      <c r="O32" s="14">
        <f t="shared" si="7"/>
        <v>0</v>
      </c>
      <c r="P32" s="14">
        <f t="shared" si="7"/>
        <v>0</v>
      </c>
    </row>
    <row r="33" spans="3:15" x14ac:dyDescent="0.25">
      <c r="E33" s="8"/>
    </row>
    <row r="34" spans="3:15" x14ac:dyDescent="0.25">
      <c r="C34" s="1"/>
      <c r="D34" s="1"/>
      <c r="E34" s="8"/>
    </row>
    <row r="35" spans="3:15" x14ac:dyDescent="0.25">
      <c r="J35" s="42"/>
      <c r="K35" s="42"/>
      <c r="L35" s="42"/>
      <c r="M35" s="42"/>
      <c r="N35" s="42"/>
      <c r="O35" s="42"/>
    </row>
    <row r="36" spans="3:15" x14ac:dyDescent="0.25">
      <c r="J36" s="39" t="s">
        <v>17</v>
      </c>
      <c r="K36" s="39"/>
      <c r="L36" s="39"/>
      <c r="M36" s="39"/>
      <c r="N36" s="39"/>
      <c r="O36" s="39"/>
    </row>
  </sheetData>
  <mergeCells count="34">
    <mergeCell ref="D13:I13"/>
    <mergeCell ref="B2:O2"/>
    <mergeCell ref="C3:O3"/>
    <mergeCell ref="D4:G4"/>
    <mergeCell ref="J4:K4"/>
    <mergeCell ref="N4:O4"/>
    <mergeCell ref="D6:G6"/>
    <mergeCell ref="I6:J6"/>
    <mergeCell ref="D8:I8"/>
    <mergeCell ref="D10:I10"/>
    <mergeCell ref="D11:I11"/>
    <mergeCell ref="D12:I12"/>
    <mergeCell ref="D9:I9"/>
    <mergeCell ref="D23:I2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J36:O36"/>
    <mergeCell ref="H29:I29"/>
    <mergeCell ref="H30:I30"/>
    <mergeCell ref="H31:I31"/>
    <mergeCell ref="H32:I32"/>
    <mergeCell ref="J35:O35"/>
    <mergeCell ref="H28:I28"/>
    <mergeCell ref="D24:I24"/>
    <mergeCell ref="D25:I25"/>
    <mergeCell ref="D26:I26"/>
    <mergeCell ref="D27:I2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B1874-0128-461B-9EBF-502F4FD13EF7}">
  <sheetPr>
    <tabColor theme="4" tint="0.39997558519241921"/>
  </sheetPr>
  <dimension ref="B2:Q34"/>
  <sheetViews>
    <sheetView topLeftCell="A3"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5703125" customWidth="1"/>
    <col min="8" max="8" width="0.28515625" customWidth="1"/>
    <col min="9" max="9" width="15.855468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2"/>
      <c r="Q2" s="2"/>
    </row>
    <row r="3" spans="2:17" x14ac:dyDescent="0.2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1"/>
      <c r="Q3" s="1"/>
    </row>
    <row r="4" spans="2:17" x14ac:dyDescent="0.25">
      <c r="C4" t="s">
        <v>0</v>
      </c>
      <c r="D4" s="45" t="s">
        <v>108</v>
      </c>
      <c r="E4" s="45"/>
      <c r="F4" s="45"/>
      <c r="G4" s="45"/>
      <c r="I4" t="s">
        <v>1</v>
      </c>
      <c r="J4" s="46" t="s">
        <v>110</v>
      </c>
      <c r="K4" s="46"/>
      <c r="M4" t="s">
        <v>2</v>
      </c>
      <c r="N4" s="47">
        <v>45637</v>
      </c>
      <c r="O4" s="47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46" t="s">
        <v>179</v>
      </c>
      <c r="E6" s="46"/>
      <c r="F6" s="46"/>
      <c r="G6" s="46"/>
      <c r="I6" s="48" t="s">
        <v>21</v>
      </c>
      <c r="J6" s="48"/>
      <c r="K6" s="18" t="s">
        <v>35</v>
      </c>
      <c r="L6" s="18"/>
      <c r="M6" s="18"/>
      <c r="N6" s="18"/>
      <c r="O6" s="18"/>
      <c r="P6" s="18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22</v>
      </c>
    </row>
    <row r="9" spans="2:17" x14ac:dyDescent="0.25">
      <c r="B9" s="4">
        <v>1</v>
      </c>
      <c r="C9" s="6" t="s">
        <v>147</v>
      </c>
      <c r="D9" s="36" t="s">
        <v>163</v>
      </c>
      <c r="E9" s="37"/>
      <c r="F9" s="37"/>
      <c r="G9" s="37"/>
      <c r="H9" s="37"/>
      <c r="I9" s="38"/>
      <c r="J9" s="4">
        <v>95</v>
      </c>
      <c r="K9" s="4">
        <v>91</v>
      </c>
      <c r="L9" s="4">
        <v>89</v>
      </c>
      <c r="M9" s="4">
        <v>93</v>
      </c>
      <c r="N9" s="4">
        <v>95</v>
      </c>
      <c r="O9" s="4">
        <v>98</v>
      </c>
      <c r="P9" s="10">
        <f>SUM(J9:O9)/6</f>
        <v>93.5</v>
      </c>
    </row>
    <row r="10" spans="2:17" x14ac:dyDescent="0.25">
      <c r="B10" s="6">
        <v>2</v>
      </c>
      <c r="C10" s="6" t="s">
        <v>148</v>
      </c>
      <c r="D10" s="36" t="s">
        <v>164</v>
      </c>
      <c r="E10" s="37"/>
      <c r="F10" s="37"/>
      <c r="G10" s="37"/>
      <c r="H10" s="37"/>
      <c r="I10" s="38"/>
      <c r="J10" s="4">
        <v>95</v>
      </c>
      <c r="K10" s="4">
        <v>92</v>
      </c>
      <c r="L10" s="4">
        <v>89</v>
      </c>
      <c r="M10" s="4">
        <v>92</v>
      </c>
      <c r="N10" s="4">
        <v>95</v>
      </c>
      <c r="O10" s="4">
        <v>97</v>
      </c>
      <c r="P10" s="10">
        <f>SUM(J10:O10)/6</f>
        <v>93.333333333333329</v>
      </c>
    </row>
    <row r="11" spans="2:17" x14ac:dyDescent="0.25">
      <c r="B11" s="6">
        <v>3</v>
      </c>
      <c r="C11" s="6" t="s">
        <v>149</v>
      </c>
      <c r="D11" s="36" t="s">
        <v>165</v>
      </c>
      <c r="E11" s="37"/>
      <c r="F11" s="37"/>
      <c r="G11" s="37"/>
      <c r="H11" s="37"/>
      <c r="I11" s="38"/>
      <c r="J11" s="4">
        <v>95</v>
      </c>
      <c r="K11" s="4">
        <v>92</v>
      </c>
      <c r="L11" s="4">
        <v>89</v>
      </c>
      <c r="M11" s="4">
        <v>92</v>
      </c>
      <c r="N11" s="4">
        <v>95</v>
      </c>
      <c r="O11" s="4">
        <v>98</v>
      </c>
      <c r="P11" s="10">
        <f>SUM(J11:O11)/6</f>
        <v>93.5</v>
      </c>
    </row>
    <row r="12" spans="2:17" x14ac:dyDescent="0.25">
      <c r="B12" s="6">
        <v>4</v>
      </c>
      <c r="C12" s="6" t="s">
        <v>150</v>
      </c>
      <c r="D12" s="36" t="s">
        <v>166</v>
      </c>
      <c r="E12" s="37"/>
      <c r="F12" s="37"/>
      <c r="G12" s="37"/>
      <c r="H12" s="37"/>
      <c r="I12" s="38"/>
      <c r="J12" s="4">
        <v>95</v>
      </c>
      <c r="K12" s="4">
        <v>92</v>
      </c>
      <c r="L12" s="4">
        <v>88</v>
      </c>
      <c r="M12" s="4">
        <v>92</v>
      </c>
      <c r="N12" s="4">
        <v>95</v>
      </c>
      <c r="O12" s="4">
        <v>97</v>
      </c>
      <c r="P12" s="10">
        <f>SUM(J12:O12)/6</f>
        <v>93.166666666666671</v>
      </c>
    </row>
    <row r="13" spans="2:17" x14ac:dyDescent="0.25">
      <c r="B13" s="6">
        <v>5</v>
      </c>
      <c r="C13" s="6" t="s">
        <v>151</v>
      </c>
      <c r="D13" s="36" t="s">
        <v>167</v>
      </c>
      <c r="E13" s="37"/>
      <c r="F13" s="37"/>
      <c r="G13" s="37"/>
      <c r="H13" s="37"/>
      <c r="I13" s="38"/>
      <c r="J13" s="4">
        <v>95</v>
      </c>
      <c r="K13" s="4">
        <v>91</v>
      </c>
      <c r="L13" s="4">
        <v>88</v>
      </c>
      <c r="M13" s="4">
        <v>93</v>
      </c>
      <c r="N13" s="4">
        <v>95</v>
      </c>
      <c r="O13" s="4">
        <v>97</v>
      </c>
      <c r="P13" s="10">
        <f>SUM(J13:O13)/6</f>
        <v>93.166666666666671</v>
      </c>
    </row>
    <row r="14" spans="2:17" x14ac:dyDescent="0.25">
      <c r="B14" s="6">
        <f>B13+1</f>
        <v>6</v>
      </c>
      <c r="C14" s="6" t="s">
        <v>152</v>
      </c>
      <c r="D14" s="36" t="s">
        <v>168</v>
      </c>
      <c r="E14" s="37"/>
      <c r="F14" s="37"/>
      <c r="G14" s="37"/>
      <c r="H14" s="37"/>
      <c r="I14" s="38"/>
      <c r="J14" s="4">
        <v>95</v>
      </c>
      <c r="K14" s="4">
        <v>90</v>
      </c>
      <c r="L14" s="4">
        <v>87</v>
      </c>
      <c r="M14" s="4">
        <v>92</v>
      </c>
      <c r="N14" s="4">
        <v>95</v>
      </c>
      <c r="O14" s="4">
        <v>98</v>
      </c>
      <c r="P14" s="10">
        <f>SUM(J14:O14)/6</f>
        <v>92.833333333333329</v>
      </c>
    </row>
    <row r="15" spans="2:17" x14ac:dyDescent="0.25">
      <c r="B15" s="6">
        <v>7</v>
      </c>
      <c r="C15" s="6" t="s">
        <v>153</v>
      </c>
      <c r="D15" s="36" t="s">
        <v>169</v>
      </c>
      <c r="E15" s="37"/>
      <c r="F15" s="37"/>
      <c r="G15" s="37"/>
      <c r="H15" s="37"/>
      <c r="I15" s="38"/>
      <c r="J15" s="4">
        <v>95</v>
      </c>
      <c r="K15" s="4">
        <v>91</v>
      </c>
      <c r="L15" s="4">
        <v>88</v>
      </c>
      <c r="M15" s="4">
        <v>93</v>
      </c>
      <c r="N15" s="4">
        <v>95</v>
      </c>
      <c r="O15" s="4">
        <v>98</v>
      </c>
      <c r="P15" s="10">
        <f>SUM(J15:O15)/6</f>
        <v>93.333333333333329</v>
      </c>
    </row>
    <row r="16" spans="2:17" x14ac:dyDescent="0.25">
      <c r="B16" s="6">
        <f>B15+1</f>
        <v>8</v>
      </c>
      <c r="C16" s="6" t="s">
        <v>154</v>
      </c>
      <c r="D16" s="36" t="s">
        <v>170</v>
      </c>
      <c r="E16" s="37"/>
      <c r="F16" s="37"/>
      <c r="G16" s="37"/>
      <c r="H16" s="37"/>
      <c r="I16" s="38"/>
      <c r="J16" s="4">
        <v>95</v>
      </c>
      <c r="K16" s="4">
        <v>91</v>
      </c>
      <c r="L16" s="4">
        <v>88</v>
      </c>
      <c r="M16" s="4">
        <v>93</v>
      </c>
      <c r="N16" s="4">
        <v>95</v>
      </c>
      <c r="O16" s="4">
        <v>97</v>
      </c>
      <c r="P16" s="10">
        <f>SUM(J16:O16)/6</f>
        <v>93.166666666666671</v>
      </c>
    </row>
    <row r="17" spans="2:16" x14ac:dyDescent="0.25">
      <c r="B17" s="6">
        <f>B16+1</f>
        <v>9</v>
      </c>
      <c r="C17" s="6" t="s">
        <v>155</v>
      </c>
      <c r="D17" s="36" t="s">
        <v>171</v>
      </c>
      <c r="E17" s="37"/>
      <c r="F17" s="37"/>
      <c r="G17" s="37"/>
      <c r="H17" s="37"/>
      <c r="I17" s="38"/>
      <c r="J17" s="4">
        <v>95</v>
      </c>
      <c r="K17" s="4">
        <v>90</v>
      </c>
      <c r="L17" s="4">
        <v>88</v>
      </c>
      <c r="M17" s="4">
        <v>93</v>
      </c>
      <c r="N17" s="4">
        <v>95</v>
      </c>
      <c r="O17" s="4">
        <v>97</v>
      </c>
      <c r="P17" s="10">
        <f>SUM(J17:O17)/6</f>
        <v>93</v>
      </c>
    </row>
    <row r="18" spans="2:16" x14ac:dyDescent="0.25">
      <c r="B18" s="6">
        <f>B17+1</f>
        <v>10</v>
      </c>
      <c r="C18" s="6" t="s">
        <v>156</v>
      </c>
      <c r="D18" s="36" t="s">
        <v>172</v>
      </c>
      <c r="E18" s="37"/>
      <c r="F18" s="37"/>
      <c r="G18" s="37"/>
      <c r="H18" s="37"/>
      <c r="I18" s="38"/>
      <c r="J18" s="4">
        <v>95</v>
      </c>
      <c r="K18" s="4">
        <v>91</v>
      </c>
      <c r="L18" s="4">
        <v>88</v>
      </c>
      <c r="M18" s="4">
        <v>93</v>
      </c>
      <c r="N18" s="4">
        <v>95</v>
      </c>
      <c r="O18" s="4">
        <v>98</v>
      </c>
      <c r="P18" s="10">
        <f>SUM(J18:O18)/6</f>
        <v>93.333333333333329</v>
      </c>
    </row>
    <row r="19" spans="2:16" x14ac:dyDescent="0.25">
      <c r="B19" s="6">
        <f>B18+1</f>
        <v>11</v>
      </c>
      <c r="C19" s="6" t="s">
        <v>157</v>
      </c>
      <c r="D19" s="36" t="s">
        <v>173</v>
      </c>
      <c r="E19" s="37"/>
      <c r="F19" s="37"/>
      <c r="G19" s="37"/>
      <c r="H19" s="37"/>
      <c r="I19" s="38"/>
      <c r="J19" s="4">
        <v>95</v>
      </c>
      <c r="K19" s="4">
        <v>92</v>
      </c>
      <c r="L19" s="4">
        <v>89</v>
      </c>
      <c r="M19" s="4">
        <v>92</v>
      </c>
      <c r="N19" s="4">
        <v>95</v>
      </c>
      <c r="O19" s="4">
        <v>97</v>
      </c>
      <c r="P19" s="10">
        <f>SUM(J19:O19)/6</f>
        <v>93.333333333333329</v>
      </c>
    </row>
    <row r="20" spans="2:16" x14ac:dyDescent="0.25">
      <c r="B20" s="6">
        <f>B19+1</f>
        <v>12</v>
      </c>
      <c r="C20" s="6" t="s">
        <v>158</v>
      </c>
      <c r="D20" s="36" t="s">
        <v>174</v>
      </c>
      <c r="E20" s="37"/>
      <c r="F20" s="37"/>
      <c r="G20" s="37"/>
      <c r="H20" s="37"/>
      <c r="I20" s="38"/>
      <c r="J20" s="4">
        <v>95</v>
      </c>
      <c r="K20" s="4">
        <v>92</v>
      </c>
      <c r="L20" s="4">
        <v>89</v>
      </c>
      <c r="M20" s="4">
        <v>90</v>
      </c>
      <c r="N20" s="4">
        <v>95</v>
      </c>
      <c r="O20" s="4">
        <v>97</v>
      </c>
      <c r="P20" s="10">
        <f>SUM(J20:O20)/6</f>
        <v>93</v>
      </c>
    </row>
    <row r="21" spans="2:16" x14ac:dyDescent="0.25">
      <c r="B21" s="6">
        <f>B20+1</f>
        <v>13</v>
      </c>
      <c r="C21" s="6" t="s">
        <v>159</v>
      </c>
      <c r="D21" s="36" t="s">
        <v>175</v>
      </c>
      <c r="E21" s="37"/>
      <c r="F21" s="37"/>
      <c r="G21" s="37"/>
      <c r="H21" s="37"/>
      <c r="I21" s="38"/>
      <c r="J21" s="4">
        <v>95</v>
      </c>
      <c r="K21" s="4">
        <v>92</v>
      </c>
      <c r="L21" s="4">
        <v>88</v>
      </c>
      <c r="M21" s="4">
        <v>90</v>
      </c>
      <c r="N21" s="4">
        <v>95</v>
      </c>
      <c r="O21" s="4">
        <v>97</v>
      </c>
      <c r="P21" s="10">
        <f>SUM(J21:O21)/6</f>
        <v>92.833333333333329</v>
      </c>
    </row>
    <row r="22" spans="2:16" x14ac:dyDescent="0.25">
      <c r="B22" s="6">
        <v>14</v>
      </c>
      <c r="C22" s="6" t="s">
        <v>160</v>
      </c>
      <c r="D22" s="36" t="s">
        <v>176</v>
      </c>
      <c r="E22" s="37"/>
      <c r="F22" s="37"/>
      <c r="G22" s="37"/>
      <c r="H22" s="37"/>
      <c r="I22" s="38"/>
      <c r="J22" s="4">
        <v>95</v>
      </c>
      <c r="K22" s="4">
        <v>92</v>
      </c>
      <c r="L22" s="4">
        <v>89</v>
      </c>
      <c r="M22" s="4">
        <v>92</v>
      </c>
      <c r="N22" s="4">
        <v>95</v>
      </c>
      <c r="O22" s="4">
        <v>98</v>
      </c>
      <c r="P22" s="10">
        <f>SUM(J22:O22)/6</f>
        <v>93.5</v>
      </c>
    </row>
    <row r="23" spans="2:16" x14ac:dyDescent="0.25">
      <c r="B23" s="6">
        <f>B22+1</f>
        <v>15</v>
      </c>
      <c r="C23" s="6" t="s">
        <v>161</v>
      </c>
      <c r="D23" s="36" t="s">
        <v>177</v>
      </c>
      <c r="E23" s="37"/>
      <c r="F23" s="37"/>
      <c r="G23" s="37"/>
      <c r="H23" s="37"/>
      <c r="I23" s="38"/>
      <c r="J23" s="4">
        <v>95</v>
      </c>
      <c r="K23" s="4">
        <v>90</v>
      </c>
      <c r="L23" s="4">
        <v>89</v>
      </c>
      <c r="M23" s="4">
        <v>93</v>
      </c>
      <c r="N23" s="4">
        <v>95</v>
      </c>
      <c r="O23" s="4">
        <v>98</v>
      </c>
      <c r="P23" s="10">
        <f>SUM(J23:O23)/6</f>
        <v>93.333333333333329</v>
      </c>
    </row>
    <row r="24" spans="2:16" x14ac:dyDescent="0.25">
      <c r="B24" s="6">
        <f>B23+1</f>
        <v>16</v>
      </c>
      <c r="C24" s="6" t="s">
        <v>162</v>
      </c>
      <c r="D24" s="36" t="s">
        <v>178</v>
      </c>
      <c r="E24" s="37"/>
      <c r="F24" s="37"/>
      <c r="G24" s="37"/>
      <c r="H24" s="37"/>
      <c r="I24" s="38"/>
      <c r="J24" s="4">
        <v>95</v>
      </c>
      <c r="K24" s="4">
        <v>91</v>
      </c>
      <c r="L24" s="4">
        <v>88</v>
      </c>
      <c r="M24" s="4">
        <v>93</v>
      </c>
      <c r="N24" s="4">
        <v>95</v>
      </c>
      <c r="O24" s="4">
        <v>97</v>
      </c>
      <c r="P24" s="10">
        <f>SUM(J24:O24)/6</f>
        <v>93.166666666666671</v>
      </c>
    </row>
    <row r="25" spans="2:16" x14ac:dyDescent="0.25">
      <c r="B25" s="6"/>
      <c r="C25" s="6"/>
      <c r="D25" s="36"/>
      <c r="E25" s="37"/>
      <c r="F25" s="37"/>
      <c r="G25" s="37"/>
      <c r="H25" s="37"/>
      <c r="I25" s="38"/>
      <c r="J25" s="4"/>
      <c r="K25" s="4"/>
      <c r="L25" s="4"/>
      <c r="M25" s="4"/>
      <c r="N25" s="4"/>
      <c r="O25" s="4"/>
      <c r="P25" s="10"/>
    </row>
    <row r="26" spans="2:16" x14ac:dyDescent="0.25">
      <c r="E26" s="1"/>
      <c r="H26" s="50" t="s">
        <v>18</v>
      </c>
      <c r="I26" s="51"/>
      <c r="J26" s="11">
        <f>COUNTIF(J9:J25,"&gt;=70")</f>
        <v>16</v>
      </c>
      <c r="K26" s="11">
        <f>COUNTIF(K9:K25,"&gt;=70")</f>
        <v>16</v>
      </c>
      <c r="L26" s="11">
        <f>COUNTIF(L9:L25,"&gt;=70")</f>
        <v>16</v>
      </c>
      <c r="M26" s="11">
        <f>COUNTIF(M9:M25,"&gt;=70")</f>
        <v>16</v>
      </c>
      <c r="N26" s="11">
        <f>COUNTIF(N9:N25,"&gt;=70")</f>
        <v>16</v>
      </c>
      <c r="O26" s="11">
        <f>COUNTIF(O9:O25,"&gt;=70")</f>
        <v>16</v>
      </c>
      <c r="P26" s="15">
        <f>COUNTIF(P9:P25,"&gt;=70")</f>
        <v>16</v>
      </c>
    </row>
    <row r="27" spans="2:16" x14ac:dyDescent="0.25">
      <c r="E27" s="8"/>
      <c r="H27" s="50" t="s">
        <v>19</v>
      </c>
      <c r="I27" s="51"/>
      <c r="J27" s="12">
        <f>COUNTIF(J9:J25,"&lt;70")</f>
        <v>0</v>
      </c>
      <c r="K27" s="12">
        <f>COUNTIF(K9:K25,"&lt;70")</f>
        <v>0</v>
      </c>
      <c r="L27" s="12">
        <f>COUNTIF(L9:L25,"&lt;70")</f>
        <v>0</v>
      </c>
      <c r="M27" s="12">
        <f>COUNTIF(M9:M25,"&lt;70")</f>
        <v>0</v>
      </c>
      <c r="N27" s="12">
        <f>COUNTIF(N9:N25,"&lt;70")</f>
        <v>0</v>
      </c>
      <c r="O27" s="12">
        <f>COUNTIF(O9:O25,"&lt;70")</f>
        <v>0</v>
      </c>
      <c r="P27" s="12">
        <f>COUNTIF(P9:P25,"&lt;70")</f>
        <v>0</v>
      </c>
    </row>
    <row r="28" spans="2:16" x14ac:dyDescent="0.25">
      <c r="H28" s="50" t="s">
        <v>20</v>
      </c>
      <c r="I28" s="51"/>
      <c r="J28" s="12">
        <f>COUNT(J9:J25)</f>
        <v>16</v>
      </c>
      <c r="K28" s="12">
        <f>COUNT(K9:K25)</f>
        <v>16</v>
      </c>
      <c r="L28" s="12">
        <f>COUNT(L9:L25)</f>
        <v>16</v>
      </c>
      <c r="M28" s="12">
        <f>COUNT(M9:M25)</f>
        <v>16</v>
      </c>
      <c r="N28" s="12">
        <f>COUNT(N9:N25)</f>
        <v>16</v>
      </c>
      <c r="O28" s="12">
        <f>COUNT(O9:O25)</f>
        <v>16</v>
      </c>
      <c r="P28" s="12">
        <f>COUNT(P9:P25)</f>
        <v>16</v>
      </c>
    </row>
    <row r="29" spans="2:16" x14ac:dyDescent="0.25">
      <c r="E29" s="1"/>
      <c r="H29" s="52" t="s">
        <v>15</v>
      </c>
      <c r="I29" s="53"/>
      <c r="J29" s="13">
        <f>J26/J28</f>
        <v>1</v>
      </c>
      <c r="K29" s="13">
        <f>K26/K28</f>
        <v>1</v>
      </c>
      <c r="L29" s="13">
        <f>L26/L28</f>
        <v>1</v>
      </c>
      <c r="M29" s="13">
        <f>M26/M28</f>
        <v>1</v>
      </c>
      <c r="N29" s="13">
        <f>N26/N28</f>
        <v>1</v>
      </c>
      <c r="O29" s="13">
        <f>O26/O28</f>
        <v>1</v>
      </c>
      <c r="P29" s="14">
        <f>P26/P28</f>
        <v>1</v>
      </c>
    </row>
    <row r="30" spans="2:16" x14ac:dyDescent="0.25">
      <c r="E30" s="1"/>
      <c r="H30" s="52" t="s">
        <v>16</v>
      </c>
      <c r="I30" s="53"/>
      <c r="J30" s="13">
        <f>J27/J28</f>
        <v>0</v>
      </c>
      <c r="K30" s="13">
        <f>K27/K28</f>
        <v>0</v>
      </c>
      <c r="L30" s="14">
        <f>L27/L28</f>
        <v>0</v>
      </c>
      <c r="M30" s="14">
        <f>M27/M28</f>
        <v>0</v>
      </c>
      <c r="N30" s="14">
        <f>N27/N28</f>
        <v>0</v>
      </c>
      <c r="O30" s="14">
        <f>O27/O28</f>
        <v>0</v>
      </c>
      <c r="P30" s="14">
        <f>P27/P28</f>
        <v>0</v>
      </c>
    </row>
    <row r="31" spans="2:16" x14ac:dyDescent="0.25">
      <c r="E31" s="8"/>
    </row>
    <row r="32" spans="2:16" x14ac:dyDescent="0.25">
      <c r="C32" s="1"/>
      <c r="D32" s="1"/>
      <c r="E32" s="8"/>
    </row>
    <row r="33" spans="10:15" x14ac:dyDescent="0.25">
      <c r="J33" s="42"/>
      <c r="K33" s="42"/>
      <c r="L33" s="42"/>
      <c r="M33" s="42"/>
      <c r="N33" s="42"/>
      <c r="O33" s="42"/>
    </row>
    <row r="34" spans="10:15" x14ac:dyDescent="0.25">
      <c r="J34" s="39" t="s">
        <v>17</v>
      </c>
      <c r="K34" s="39"/>
      <c r="L34" s="39"/>
      <c r="M34" s="39"/>
      <c r="N34" s="39"/>
      <c r="O34" s="39"/>
    </row>
  </sheetData>
  <mergeCells count="32">
    <mergeCell ref="D25:I25"/>
    <mergeCell ref="H27:I27"/>
    <mergeCell ref="H26:I26"/>
    <mergeCell ref="H28:I28"/>
    <mergeCell ref="J34:O34"/>
    <mergeCell ref="H29:I29"/>
    <mergeCell ref="H30:I30"/>
    <mergeCell ref="J33:O33"/>
    <mergeCell ref="D20:I20"/>
    <mergeCell ref="D21:I21"/>
    <mergeCell ref="D22:I22"/>
    <mergeCell ref="D23:I23"/>
    <mergeCell ref="D24:I24"/>
    <mergeCell ref="D19:I19"/>
    <mergeCell ref="D15:I15"/>
    <mergeCell ref="D16:I16"/>
    <mergeCell ref="D17:I17"/>
    <mergeCell ref="D18:I18"/>
    <mergeCell ref="D6:G6"/>
    <mergeCell ref="I6:J6"/>
    <mergeCell ref="D8:I8"/>
    <mergeCell ref="D9:I9"/>
    <mergeCell ref="D10:I10"/>
    <mergeCell ref="D11:I11"/>
    <mergeCell ref="B2:O2"/>
    <mergeCell ref="C3:O3"/>
    <mergeCell ref="D4:G4"/>
    <mergeCell ref="J4:K4"/>
    <mergeCell ref="N4:O4"/>
    <mergeCell ref="D14:I14"/>
    <mergeCell ref="D12:I12"/>
    <mergeCell ref="D13:I1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E3AEA-3CDB-47F4-840B-F4E3D8EEA3F5}">
  <sheetPr>
    <tabColor theme="4" tint="0.39997558519241921"/>
  </sheetPr>
  <dimension ref="B2:R24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5703125" customWidth="1"/>
    <col min="8" max="8" width="0.28515625" customWidth="1"/>
    <col min="9" max="9" width="15.7109375" customWidth="1"/>
    <col min="10" max="10" width="7.140625" customWidth="1"/>
    <col min="11" max="12" width="5.7109375" customWidth="1"/>
    <col min="13" max="13" width="6.42578125" customWidth="1"/>
    <col min="14" max="14" width="8.7109375" customWidth="1"/>
    <col min="15" max="16" width="5.7109375" customWidth="1"/>
  </cols>
  <sheetData>
    <row r="2" spans="2:18" ht="15.75" x14ac:dyDescent="0.2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2"/>
      <c r="O2" s="2"/>
    </row>
    <row r="3" spans="2:18" x14ac:dyDescent="0.2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1"/>
      <c r="O3" s="1"/>
    </row>
    <row r="4" spans="2:18" x14ac:dyDescent="0.25">
      <c r="C4" t="s">
        <v>0</v>
      </c>
      <c r="D4" s="45" t="s">
        <v>37</v>
      </c>
      <c r="E4" s="45"/>
      <c r="F4" s="45"/>
      <c r="G4" s="45"/>
      <c r="I4" t="s">
        <v>1</v>
      </c>
      <c r="J4" s="46" t="s">
        <v>38</v>
      </c>
      <c r="K4" s="46"/>
      <c r="M4" t="s">
        <v>2</v>
      </c>
      <c r="N4" s="47">
        <v>45637</v>
      </c>
      <c r="O4" s="4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6" t="s">
        <v>179</v>
      </c>
      <c r="E6" s="46"/>
      <c r="F6" s="46"/>
      <c r="G6" s="46"/>
      <c r="I6" s="48" t="s">
        <v>21</v>
      </c>
      <c r="J6" s="48"/>
      <c r="K6" s="18" t="s">
        <v>35</v>
      </c>
      <c r="L6" s="18"/>
      <c r="M6" s="18"/>
      <c r="N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16" t="s">
        <v>7</v>
      </c>
      <c r="K8" s="4" t="s">
        <v>10</v>
      </c>
      <c r="L8" s="4" t="s">
        <v>11</v>
      </c>
      <c r="M8" s="4" t="s">
        <v>12</v>
      </c>
      <c r="N8" s="9" t="s">
        <v>22</v>
      </c>
    </row>
    <row r="9" spans="2:18" x14ac:dyDescent="0.25">
      <c r="B9" s="6">
        <v>1</v>
      </c>
      <c r="C9" s="7" t="s">
        <v>31</v>
      </c>
      <c r="D9" s="54" t="s">
        <v>32</v>
      </c>
      <c r="E9" s="55" t="s">
        <v>23</v>
      </c>
      <c r="F9" s="55" t="s">
        <v>23</v>
      </c>
      <c r="G9" s="55" t="s">
        <v>23</v>
      </c>
      <c r="H9" s="55" t="s">
        <v>23</v>
      </c>
      <c r="I9" s="56" t="s">
        <v>23</v>
      </c>
      <c r="J9" s="4">
        <v>90</v>
      </c>
      <c r="K9" s="4">
        <v>95</v>
      </c>
      <c r="L9" s="4">
        <v>95</v>
      </c>
      <c r="M9" s="4">
        <v>98</v>
      </c>
      <c r="N9" s="10">
        <f>SUM(J9:M9)/4</f>
        <v>94.5</v>
      </c>
    </row>
    <row r="10" spans="2:18" x14ac:dyDescent="0.25">
      <c r="B10" s="6">
        <f t="shared" ref="B10:B14" si="0">B9+1</f>
        <v>2</v>
      </c>
      <c r="C10" s="7" t="s">
        <v>43</v>
      </c>
      <c r="D10" s="54" t="s">
        <v>39</v>
      </c>
      <c r="E10" s="55" t="s">
        <v>24</v>
      </c>
      <c r="F10" s="55" t="s">
        <v>24</v>
      </c>
      <c r="G10" s="55" t="s">
        <v>24</v>
      </c>
      <c r="H10" s="55" t="s">
        <v>24</v>
      </c>
      <c r="I10" s="56" t="s">
        <v>24</v>
      </c>
      <c r="J10" s="4">
        <v>90</v>
      </c>
      <c r="K10" s="4">
        <v>95</v>
      </c>
      <c r="L10" s="4">
        <v>95</v>
      </c>
      <c r="M10" s="4">
        <v>98</v>
      </c>
      <c r="N10" s="10">
        <f t="shared" ref="N10:N14" si="1">SUM(J10:M10)/4</f>
        <v>94.5</v>
      </c>
    </row>
    <row r="11" spans="2:18" x14ac:dyDescent="0.25">
      <c r="B11" s="6">
        <f t="shared" si="0"/>
        <v>3</v>
      </c>
      <c r="C11" s="7" t="s">
        <v>30</v>
      </c>
      <c r="D11" s="54" t="s">
        <v>40</v>
      </c>
      <c r="E11" s="55" t="s">
        <v>25</v>
      </c>
      <c r="F11" s="55" t="s">
        <v>25</v>
      </c>
      <c r="G11" s="55" t="s">
        <v>25</v>
      </c>
      <c r="H11" s="55" t="s">
        <v>25</v>
      </c>
      <c r="I11" s="56" t="s">
        <v>25</v>
      </c>
      <c r="J11" s="4">
        <v>90</v>
      </c>
      <c r="K11" s="4">
        <v>90</v>
      </c>
      <c r="L11" s="4">
        <v>95</v>
      </c>
      <c r="M11" s="4">
        <v>97</v>
      </c>
      <c r="N11" s="10">
        <f t="shared" si="1"/>
        <v>93</v>
      </c>
    </row>
    <row r="12" spans="2:18" x14ac:dyDescent="0.25">
      <c r="B12" s="6">
        <f t="shared" si="0"/>
        <v>4</v>
      </c>
      <c r="C12" s="7" t="s">
        <v>33</v>
      </c>
      <c r="D12" s="54" t="s">
        <v>34</v>
      </c>
      <c r="E12" s="55" t="s">
        <v>26</v>
      </c>
      <c r="F12" s="55" t="s">
        <v>26</v>
      </c>
      <c r="G12" s="55" t="s">
        <v>26</v>
      </c>
      <c r="H12" s="55" t="s">
        <v>26</v>
      </c>
      <c r="I12" s="56" t="s">
        <v>26</v>
      </c>
      <c r="J12" s="4">
        <v>90</v>
      </c>
      <c r="K12" s="4">
        <v>95</v>
      </c>
      <c r="L12" s="4">
        <v>95</v>
      </c>
      <c r="M12" s="4">
        <v>98</v>
      </c>
      <c r="N12" s="10">
        <f t="shared" si="1"/>
        <v>94.5</v>
      </c>
      <c r="Q12" s="34"/>
    </row>
    <row r="13" spans="2:18" x14ac:dyDescent="0.25">
      <c r="B13" s="6">
        <f t="shared" si="0"/>
        <v>5</v>
      </c>
      <c r="C13" s="7" t="s">
        <v>44</v>
      </c>
      <c r="D13" s="54" t="s">
        <v>41</v>
      </c>
      <c r="E13" s="55" t="s">
        <v>27</v>
      </c>
      <c r="F13" s="55" t="s">
        <v>27</v>
      </c>
      <c r="G13" s="55" t="s">
        <v>27</v>
      </c>
      <c r="H13" s="55" t="s">
        <v>27</v>
      </c>
      <c r="I13" s="56" t="s">
        <v>27</v>
      </c>
      <c r="J13" s="4">
        <v>90</v>
      </c>
      <c r="K13" s="4">
        <v>90</v>
      </c>
      <c r="L13" s="4">
        <v>95</v>
      </c>
      <c r="M13" s="4">
        <v>98</v>
      </c>
      <c r="N13" s="10">
        <f t="shared" si="1"/>
        <v>93.25</v>
      </c>
    </row>
    <row r="14" spans="2:18" x14ac:dyDescent="0.25">
      <c r="B14" s="6">
        <f t="shared" si="0"/>
        <v>6</v>
      </c>
      <c r="C14" s="7" t="s">
        <v>45</v>
      </c>
      <c r="D14" s="54" t="s">
        <v>42</v>
      </c>
      <c r="E14" s="55" t="s">
        <v>28</v>
      </c>
      <c r="F14" s="55" t="s">
        <v>28</v>
      </c>
      <c r="G14" s="55" t="s">
        <v>28</v>
      </c>
      <c r="H14" s="55" t="s">
        <v>28</v>
      </c>
      <c r="I14" s="56" t="s">
        <v>28</v>
      </c>
      <c r="J14" s="4">
        <v>90</v>
      </c>
      <c r="K14" s="4">
        <v>90</v>
      </c>
      <c r="L14" s="4">
        <v>95</v>
      </c>
      <c r="M14" s="4">
        <v>97</v>
      </c>
      <c r="N14" s="10">
        <f t="shared" si="1"/>
        <v>93</v>
      </c>
      <c r="R14" s="34"/>
    </row>
    <row r="15" spans="2:18" x14ac:dyDescent="0.25">
      <c r="B15" s="6"/>
      <c r="C15" s="3"/>
      <c r="D15" s="54"/>
      <c r="E15" s="55"/>
      <c r="F15" s="55"/>
      <c r="G15" s="55"/>
      <c r="H15" s="55"/>
      <c r="I15" s="56"/>
      <c r="J15" s="4"/>
      <c r="K15" s="4"/>
      <c r="L15" s="4"/>
      <c r="M15" s="4"/>
      <c r="N15" s="10"/>
    </row>
    <row r="16" spans="2:18" x14ac:dyDescent="0.25">
      <c r="E16" s="1"/>
      <c r="H16" s="35" t="s">
        <v>18</v>
      </c>
      <c r="I16" s="35"/>
      <c r="J16" s="11">
        <f>COUNTIF(J9:J15,"&gt;=70")</f>
        <v>6</v>
      </c>
      <c r="K16" s="11">
        <f>COUNTIF(K9:K15,"&gt;=70")</f>
        <v>6</v>
      </c>
      <c r="L16" s="11">
        <f>COUNTIF(L9:L15,"&gt;=70")</f>
        <v>6</v>
      </c>
      <c r="M16" s="11">
        <f>COUNTIF(M9:M15,"&gt;=70")</f>
        <v>6</v>
      </c>
      <c r="N16" s="15">
        <f>COUNTIF(N9:N15,"&gt;=70")</f>
        <v>6</v>
      </c>
    </row>
    <row r="17" spans="3:14" x14ac:dyDescent="0.25">
      <c r="E17" s="8"/>
      <c r="H17" s="40" t="s">
        <v>19</v>
      </c>
      <c r="I17" s="40"/>
      <c r="J17" s="12">
        <f>COUNTIF(J9:J15,"&lt;70")</f>
        <v>0</v>
      </c>
      <c r="K17" s="12">
        <f>COUNTIF(K9:K15,"&lt;70")</f>
        <v>0</v>
      </c>
      <c r="L17" s="12">
        <f>COUNTIF(L9:L15,"&lt;70")</f>
        <v>0</v>
      </c>
      <c r="M17" s="12">
        <f>COUNTIF(M9:M15,"&lt;70")</f>
        <v>0</v>
      </c>
      <c r="N17" s="12">
        <f>COUNTIF(N9:N15,"&lt;70")</f>
        <v>0</v>
      </c>
    </row>
    <row r="18" spans="3:14" x14ac:dyDescent="0.25">
      <c r="H18" s="40" t="s">
        <v>20</v>
      </c>
      <c r="I18" s="40"/>
      <c r="J18" s="12">
        <f>COUNT(J9:J15)</f>
        <v>6</v>
      </c>
      <c r="K18" s="12">
        <f>COUNT(K9:K15)</f>
        <v>6</v>
      </c>
      <c r="L18" s="12">
        <f>COUNT(L9:L15)</f>
        <v>6</v>
      </c>
      <c r="M18" s="12">
        <f>COUNT(M9:M15)</f>
        <v>6</v>
      </c>
      <c r="N18" s="12">
        <f>COUNT(N9:N15)</f>
        <v>6</v>
      </c>
    </row>
    <row r="19" spans="3:14" x14ac:dyDescent="0.25">
      <c r="E19" s="1"/>
      <c r="H19" s="41" t="s">
        <v>15</v>
      </c>
      <c r="I19" s="41"/>
      <c r="J19" s="13">
        <f>J16/J18</f>
        <v>1</v>
      </c>
      <c r="K19" s="14">
        <f t="shared" ref="K19:N19" si="2">K16/K18</f>
        <v>1</v>
      </c>
      <c r="L19" s="14">
        <f t="shared" si="2"/>
        <v>1</v>
      </c>
      <c r="M19" s="14">
        <f t="shared" si="2"/>
        <v>1</v>
      </c>
      <c r="N19" s="14">
        <f t="shared" si="2"/>
        <v>1</v>
      </c>
    </row>
    <row r="20" spans="3:14" x14ac:dyDescent="0.25">
      <c r="E20" s="1"/>
      <c r="H20" s="41" t="s">
        <v>16</v>
      </c>
      <c r="I20" s="41"/>
      <c r="J20" s="13">
        <f>J17/J18</f>
        <v>0</v>
      </c>
      <c r="K20" s="13">
        <f t="shared" ref="K20:N20" si="3">K17/K18</f>
        <v>0</v>
      </c>
      <c r="L20" s="14">
        <f t="shared" si="3"/>
        <v>0</v>
      </c>
      <c r="M20" s="14">
        <f t="shared" si="3"/>
        <v>0</v>
      </c>
      <c r="N20" s="14">
        <f t="shared" si="3"/>
        <v>0</v>
      </c>
    </row>
    <row r="21" spans="3:14" x14ac:dyDescent="0.25">
      <c r="E21" s="8"/>
    </row>
    <row r="22" spans="3:14" x14ac:dyDescent="0.25">
      <c r="C22" s="1"/>
      <c r="D22" s="1"/>
      <c r="E22" s="8"/>
    </row>
    <row r="23" spans="3:14" x14ac:dyDescent="0.25">
      <c r="J23" s="42"/>
      <c r="K23" s="42"/>
      <c r="L23" s="42"/>
      <c r="M23" s="42"/>
    </row>
    <row r="24" spans="3:14" x14ac:dyDescent="0.25">
      <c r="J24" s="39" t="s">
        <v>17</v>
      </c>
      <c r="K24" s="39"/>
      <c r="L24" s="39"/>
      <c r="M24" s="39"/>
    </row>
  </sheetData>
  <mergeCells count="22">
    <mergeCell ref="N4:O4"/>
    <mergeCell ref="D11:I11"/>
    <mergeCell ref="B2:M2"/>
    <mergeCell ref="C3:M3"/>
    <mergeCell ref="D4:G4"/>
    <mergeCell ref="J4:K4"/>
    <mergeCell ref="D6:G6"/>
    <mergeCell ref="I6:J6"/>
    <mergeCell ref="D8:I8"/>
    <mergeCell ref="D9:I9"/>
    <mergeCell ref="D10:I10"/>
    <mergeCell ref="D12:I12"/>
    <mergeCell ref="D13:I13"/>
    <mergeCell ref="D14:I14"/>
    <mergeCell ref="D15:I15"/>
    <mergeCell ref="H16:I16"/>
    <mergeCell ref="H20:I20"/>
    <mergeCell ref="J23:M23"/>
    <mergeCell ref="J24:M24"/>
    <mergeCell ref="H17:I17"/>
    <mergeCell ref="H18:I18"/>
    <mergeCell ref="H19:I1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1"/>
  <sheetViews>
    <sheetView tabSelected="1" zoomScale="84" zoomScaleNormal="84" workbookViewId="0">
      <selection activeCell="V7" sqref="V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style="21" customWidth="1"/>
    <col min="4" max="9" width="7.7109375" customWidth="1"/>
    <col min="10" max="10" width="7.140625" customWidth="1"/>
    <col min="11" max="12" width="5.7109375" customWidth="1"/>
    <col min="13" max="13" width="7.140625" customWidth="1"/>
    <col min="14" max="16" width="5.7109375" customWidth="1"/>
    <col min="17" max="17" width="8.7109375" style="30" customWidth="1"/>
    <col min="18" max="19" width="5.7109375" customWidth="1"/>
  </cols>
  <sheetData>
    <row r="2" spans="2:18" ht="15.75" x14ac:dyDescent="0.2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8"/>
      <c r="R2" s="2"/>
    </row>
    <row r="3" spans="2:18" x14ac:dyDescent="0.2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29"/>
      <c r="R3" s="1"/>
    </row>
    <row r="4" spans="2:18" x14ac:dyDescent="0.25">
      <c r="C4" s="21" t="s">
        <v>0</v>
      </c>
      <c r="D4" s="19" t="s">
        <v>36</v>
      </c>
      <c r="E4" s="19"/>
      <c r="F4" s="19"/>
      <c r="G4" s="19"/>
      <c r="H4" s="18"/>
      <c r="I4" t="s">
        <v>1</v>
      </c>
      <c r="J4" s="46" t="s">
        <v>29</v>
      </c>
      <c r="K4" s="46"/>
      <c r="M4" t="s">
        <v>2</v>
      </c>
      <c r="N4" s="47">
        <v>45637</v>
      </c>
      <c r="O4" s="47"/>
    </row>
    <row r="5" spans="2:18" ht="6.75" customHeight="1" x14ac:dyDescent="0.25">
      <c r="D5" s="5"/>
      <c r="E5" s="5"/>
      <c r="F5" s="5"/>
      <c r="G5" s="5"/>
    </row>
    <row r="6" spans="2:18" x14ac:dyDescent="0.25">
      <c r="C6" s="21" t="s">
        <v>3</v>
      </c>
      <c r="D6" s="46" t="s">
        <v>179</v>
      </c>
      <c r="E6" s="46"/>
      <c r="F6" s="46"/>
      <c r="G6" s="46"/>
      <c r="I6" s="48" t="s">
        <v>21</v>
      </c>
      <c r="J6" s="48"/>
      <c r="K6" s="18" t="s">
        <v>35</v>
      </c>
      <c r="L6" s="18"/>
      <c r="M6" s="18"/>
      <c r="N6" s="18"/>
      <c r="O6" s="18"/>
      <c r="P6" s="18"/>
      <c r="Q6" s="31"/>
    </row>
    <row r="7" spans="2:18" ht="11.25" customHeight="1" x14ac:dyDescent="0.25"/>
    <row r="8" spans="2:18" x14ac:dyDescent="0.25">
      <c r="B8" s="3" t="s">
        <v>4</v>
      </c>
      <c r="C8" s="22" t="s">
        <v>6</v>
      </c>
      <c r="D8" s="49" t="s">
        <v>5</v>
      </c>
      <c r="E8" s="49"/>
      <c r="F8" s="49"/>
      <c r="G8" s="49"/>
      <c r="H8" s="49"/>
      <c r="I8" s="49"/>
      <c r="J8" s="4" t="s">
        <v>7</v>
      </c>
      <c r="K8" s="4" t="s">
        <v>10</v>
      </c>
      <c r="L8" s="4" t="s">
        <v>11</v>
      </c>
      <c r="M8" s="9" t="s">
        <v>22</v>
      </c>
      <c r="N8" s="1"/>
      <c r="O8" s="1"/>
      <c r="P8" s="1"/>
      <c r="Q8" s="32"/>
    </row>
    <row r="9" spans="2:18" x14ac:dyDescent="0.25">
      <c r="B9" s="6">
        <v>1</v>
      </c>
      <c r="C9" s="23" t="s">
        <v>77</v>
      </c>
      <c r="D9" s="36" t="s">
        <v>46</v>
      </c>
      <c r="E9" s="37"/>
      <c r="F9" s="37"/>
      <c r="G9" s="37"/>
      <c r="H9" s="37"/>
      <c r="I9" s="38"/>
      <c r="J9" s="16">
        <v>90</v>
      </c>
      <c r="K9" s="4">
        <v>95</v>
      </c>
      <c r="L9" s="4">
        <v>94</v>
      </c>
      <c r="M9" s="10">
        <f>SUM(J9:L9)/3</f>
        <v>93</v>
      </c>
      <c r="N9" s="24"/>
      <c r="O9" s="24"/>
      <c r="P9" s="24"/>
      <c r="Q9" s="27"/>
    </row>
    <row r="10" spans="2:18" x14ac:dyDescent="0.25">
      <c r="B10" s="6">
        <f>B9+1</f>
        <v>2</v>
      </c>
      <c r="C10" s="23" t="s">
        <v>78</v>
      </c>
      <c r="D10" s="36" t="s">
        <v>47</v>
      </c>
      <c r="E10" s="37"/>
      <c r="F10" s="37"/>
      <c r="G10" s="37"/>
      <c r="H10" s="37"/>
      <c r="I10" s="38"/>
      <c r="J10" s="16">
        <v>90</v>
      </c>
      <c r="K10" s="4">
        <v>95</v>
      </c>
      <c r="L10" s="4">
        <v>94</v>
      </c>
      <c r="M10" s="10">
        <f t="shared" ref="M10:M41" si="0">SUM(J10:L10)/3</f>
        <v>93</v>
      </c>
      <c r="N10" s="24"/>
      <c r="O10" s="24"/>
      <c r="P10" s="24"/>
      <c r="Q10" s="27"/>
    </row>
    <row r="11" spans="2:18" x14ac:dyDescent="0.25">
      <c r="B11" s="6">
        <f t="shared" ref="B11:B41" si="1">B10+1</f>
        <v>3</v>
      </c>
      <c r="C11" s="23" t="s">
        <v>79</v>
      </c>
      <c r="D11" s="36" t="s">
        <v>48</v>
      </c>
      <c r="E11" s="37"/>
      <c r="F11" s="37"/>
      <c r="G11" s="37"/>
      <c r="H11" s="37"/>
      <c r="I11" s="38"/>
      <c r="J11" s="17">
        <v>100</v>
      </c>
      <c r="K11" s="4">
        <v>100</v>
      </c>
      <c r="L11" s="4">
        <v>100</v>
      </c>
      <c r="M11" s="10">
        <f t="shared" si="0"/>
        <v>100</v>
      </c>
      <c r="N11" s="24"/>
      <c r="O11" s="24"/>
      <c r="P11" s="24"/>
      <c r="Q11" s="27"/>
    </row>
    <row r="12" spans="2:18" x14ac:dyDescent="0.25">
      <c r="B12" s="6">
        <f t="shared" si="1"/>
        <v>4</v>
      </c>
      <c r="C12" s="23" t="s">
        <v>80</v>
      </c>
      <c r="D12" s="36" t="s">
        <v>49</v>
      </c>
      <c r="E12" s="37"/>
      <c r="F12" s="37"/>
      <c r="G12" s="37"/>
      <c r="H12" s="37"/>
      <c r="I12" s="38"/>
      <c r="J12" s="17">
        <v>93</v>
      </c>
      <c r="K12" s="4">
        <v>95</v>
      </c>
      <c r="L12" s="4">
        <v>94</v>
      </c>
      <c r="M12" s="10">
        <f t="shared" si="0"/>
        <v>94</v>
      </c>
      <c r="N12" s="24"/>
      <c r="O12" s="24"/>
      <c r="P12" s="24"/>
      <c r="Q12" s="27"/>
    </row>
    <row r="13" spans="2:18" x14ac:dyDescent="0.25">
      <c r="B13" s="6">
        <f t="shared" si="1"/>
        <v>5</v>
      </c>
      <c r="C13" s="23" t="s">
        <v>81</v>
      </c>
      <c r="D13" s="36" t="s">
        <v>50</v>
      </c>
      <c r="E13" s="37"/>
      <c r="F13" s="37"/>
      <c r="G13" s="37"/>
      <c r="H13" s="37"/>
      <c r="I13" s="38"/>
      <c r="J13" s="17">
        <v>93</v>
      </c>
      <c r="K13" s="4">
        <v>94</v>
      </c>
      <c r="L13" s="4">
        <v>94</v>
      </c>
      <c r="M13" s="10">
        <f t="shared" si="0"/>
        <v>93.666666666666671</v>
      </c>
      <c r="N13" s="24"/>
      <c r="O13" s="24"/>
      <c r="P13" s="24"/>
      <c r="Q13" s="27"/>
    </row>
    <row r="14" spans="2:18" x14ac:dyDescent="0.25">
      <c r="B14" s="6">
        <f t="shared" si="1"/>
        <v>6</v>
      </c>
      <c r="C14" s="23" t="s">
        <v>82</v>
      </c>
      <c r="D14" s="36" t="s">
        <v>51</v>
      </c>
      <c r="E14" s="37"/>
      <c r="F14" s="37"/>
      <c r="G14" s="37"/>
      <c r="H14" s="37"/>
      <c r="I14" s="38"/>
      <c r="J14" s="17">
        <v>95</v>
      </c>
      <c r="K14" s="4">
        <v>95</v>
      </c>
      <c r="L14" s="4">
        <v>92</v>
      </c>
      <c r="M14" s="10">
        <f t="shared" si="0"/>
        <v>94</v>
      </c>
      <c r="N14" s="24"/>
      <c r="O14" s="24"/>
      <c r="P14" s="24"/>
      <c r="Q14" s="27"/>
    </row>
    <row r="15" spans="2:18" x14ac:dyDescent="0.25">
      <c r="B15" s="6">
        <f t="shared" si="1"/>
        <v>7</v>
      </c>
      <c r="C15" s="23" t="s">
        <v>83</v>
      </c>
      <c r="D15" s="36" t="s">
        <v>52</v>
      </c>
      <c r="E15" s="37"/>
      <c r="F15" s="37"/>
      <c r="G15" s="37"/>
      <c r="H15" s="37"/>
      <c r="I15" s="38"/>
      <c r="J15" s="17">
        <v>95</v>
      </c>
      <c r="K15" s="4">
        <v>95</v>
      </c>
      <c r="L15" s="4">
        <v>92</v>
      </c>
      <c r="M15" s="10">
        <f t="shared" si="0"/>
        <v>94</v>
      </c>
      <c r="N15" s="24"/>
      <c r="O15" s="24"/>
      <c r="P15" s="24"/>
      <c r="Q15" s="27"/>
    </row>
    <row r="16" spans="2:18" x14ac:dyDescent="0.25">
      <c r="B16" s="6">
        <f t="shared" si="1"/>
        <v>8</v>
      </c>
      <c r="C16" s="23" t="s">
        <v>84</v>
      </c>
      <c r="D16" s="36" t="s">
        <v>53</v>
      </c>
      <c r="E16" s="37"/>
      <c r="F16" s="37"/>
      <c r="G16" s="37"/>
      <c r="H16" s="37"/>
      <c r="I16" s="38"/>
      <c r="J16" s="17">
        <v>100</v>
      </c>
      <c r="K16" s="4">
        <v>100</v>
      </c>
      <c r="L16" s="4">
        <v>100</v>
      </c>
      <c r="M16" s="10">
        <f t="shared" si="0"/>
        <v>100</v>
      </c>
      <c r="N16" s="24"/>
      <c r="O16" s="24"/>
      <c r="P16" s="24"/>
      <c r="Q16" s="27"/>
    </row>
    <row r="17" spans="2:17" x14ac:dyDescent="0.25">
      <c r="B17" s="6">
        <f t="shared" si="1"/>
        <v>9</v>
      </c>
      <c r="C17" s="23" t="s">
        <v>85</v>
      </c>
      <c r="D17" s="36" t="s">
        <v>54</v>
      </c>
      <c r="E17" s="37"/>
      <c r="F17" s="37"/>
      <c r="G17" s="37"/>
      <c r="H17" s="37"/>
      <c r="I17" s="38"/>
      <c r="J17" s="17">
        <v>95</v>
      </c>
      <c r="K17" s="4">
        <v>95</v>
      </c>
      <c r="L17" s="4">
        <v>98</v>
      </c>
      <c r="M17" s="10">
        <f t="shared" si="0"/>
        <v>96</v>
      </c>
      <c r="N17" s="24"/>
      <c r="O17" s="24"/>
      <c r="P17" s="24"/>
      <c r="Q17" s="27"/>
    </row>
    <row r="18" spans="2:17" x14ac:dyDescent="0.25">
      <c r="B18" s="6">
        <f t="shared" si="1"/>
        <v>10</v>
      </c>
      <c r="C18" s="23" t="s">
        <v>86</v>
      </c>
      <c r="D18" s="36" t="s">
        <v>55</v>
      </c>
      <c r="E18" s="37"/>
      <c r="F18" s="37"/>
      <c r="G18" s="37"/>
      <c r="H18" s="37"/>
      <c r="I18" s="38"/>
      <c r="J18" s="17">
        <v>94</v>
      </c>
      <c r="K18" s="4">
        <v>95</v>
      </c>
      <c r="L18" s="4">
        <v>90</v>
      </c>
      <c r="M18" s="10">
        <f t="shared" si="0"/>
        <v>93</v>
      </c>
      <c r="N18" s="24"/>
      <c r="O18" s="24"/>
      <c r="P18" s="24"/>
      <c r="Q18" s="27"/>
    </row>
    <row r="19" spans="2:17" x14ac:dyDescent="0.25">
      <c r="B19" s="6">
        <f t="shared" si="1"/>
        <v>11</v>
      </c>
      <c r="C19" s="23" t="s">
        <v>30</v>
      </c>
      <c r="D19" s="36" t="s">
        <v>40</v>
      </c>
      <c r="E19" s="37"/>
      <c r="F19" s="37"/>
      <c r="G19" s="37"/>
      <c r="H19" s="37"/>
      <c r="I19" s="38"/>
      <c r="J19" s="17">
        <v>94</v>
      </c>
      <c r="K19" s="4">
        <v>95</v>
      </c>
      <c r="L19" s="4">
        <v>93</v>
      </c>
      <c r="M19" s="10">
        <f t="shared" si="0"/>
        <v>94</v>
      </c>
      <c r="N19" s="24"/>
      <c r="O19" s="24"/>
      <c r="P19" s="24"/>
      <c r="Q19" s="27"/>
    </row>
    <row r="20" spans="2:17" x14ac:dyDescent="0.25">
      <c r="B20" s="6">
        <f t="shared" si="1"/>
        <v>12</v>
      </c>
      <c r="C20" s="23" t="s">
        <v>87</v>
      </c>
      <c r="D20" s="36" t="s">
        <v>56</v>
      </c>
      <c r="E20" s="37"/>
      <c r="F20" s="37"/>
      <c r="G20" s="37"/>
      <c r="H20" s="37"/>
      <c r="I20" s="38"/>
      <c r="J20" s="17">
        <v>95</v>
      </c>
      <c r="K20" s="4">
        <v>95</v>
      </c>
      <c r="L20" s="4">
        <v>93</v>
      </c>
      <c r="M20" s="10">
        <f t="shared" si="0"/>
        <v>94.333333333333329</v>
      </c>
      <c r="N20" s="24"/>
      <c r="O20" s="24"/>
      <c r="P20" s="24"/>
      <c r="Q20" s="27"/>
    </row>
    <row r="21" spans="2:17" x14ac:dyDescent="0.25">
      <c r="B21" s="6">
        <f t="shared" si="1"/>
        <v>13</v>
      </c>
      <c r="C21" s="23" t="s">
        <v>88</v>
      </c>
      <c r="D21" s="36" t="s">
        <v>57</v>
      </c>
      <c r="E21" s="37"/>
      <c r="F21" s="37"/>
      <c r="G21" s="37"/>
      <c r="H21" s="37"/>
      <c r="I21" s="38"/>
      <c r="J21" s="17">
        <v>95</v>
      </c>
      <c r="K21" s="4">
        <v>95</v>
      </c>
      <c r="L21" s="4">
        <v>92</v>
      </c>
      <c r="M21" s="10">
        <f t="shared" si="0"/>
        <v>94</v>
      </c>
      <c r="N21" s="24"/>
      <c r="O21" s="24"/>
      <c r="P21" s="24"/>
      <c r="Q21" s="27"/>
    </row>
    <row r="22" spans="2:17" x14ac:dyDescent="0.25">
      <c r="B22" s="6">
        <f t="shared" si="1"/>
        <v>14</v>
      </c>
      <c r="C22" s="23" t="s">
        <v>89</v>
      </c>
      <c r="D22" s="54" t="s">
        <v>58</v>
      </c>
      <c r="E22" s="55"/>
      <c r="F22" s="55"/>
      <c r="G22" s="55"/>
      <c r="H22" s="55"/>
      <c r="I22" s="56"/>
      <c r="J22" s="17">
        <v>95</v>
      </c>
      <c r="K22" s="4">
        <v>95</v>
      </c>
      <c r="L22" s="4">
        <v>92</v>
      </c>
      <c r="M22" s="10">
        <f t="shared" si="0"/>
        <v>94</v>
      </c>
      <c r="N22" s="24"/>
      <c r="O22" s="24"/>
      <c r="P22" s="24"/>
      <c r="Q22" s="27"/>
    </row>
    <row r="23" spans="2:17" x14ac:dyDescent="0.25">
      <c r="B23" s="6">
        <f t="shared" si="1"/>
        <v>15</v>
      </c>
      <c r="C23" s="23" t="s">
        <v>90</v>
      </c>
      <c r="D23" s="54" t="s">
        <v>59</v>
      </c>
      <c r="E23" s="55"/>
      <c r="F23" s="55"/>
      <c r="G23" s="55"/>
      <c r="H23" s="55"/>
      <c r="I23" s="56"/>
      <c r="J23" s="17">
        <v>95</v>
      </c>
      <c r="K23" s="4">
        <v>95</v>
      </c>
      <c r="L23" s="4">
        <v>93</v>
      </c>
      <c r="M23" s="10">
        <f t="shared" si="0"/>
        <v>94.333333333333329</v>
      </c>
      <c r="N23" s="24"/>
      <c r="O23" s="24"/>
      <c r="P23" s="24"/>
      <c r="Q23" s="27"/>
    </row>
    <row r="24" spans="2:17" x14ac:dyDescent="0.25">
      <c r="B24" s="6">
        <f t="shared" si="1"/>
        <v>16</v>
      </c>
      <c r="C24" s="23" t="s">
        <v>91</v>
      </c>
      <c r="D24" s="54" t="s">
        <v>60</v>
      </c>
      <c r="E24" s="55"/>
      <c r="F24" s="55"/>
      <c r="G24" s="55"/>
      <c r="H24" s="55"/>
      <c r="I24" s="56"/>
      <c r="J24" s="17">
        <v>95</v>
      </c>
      <c r="K24" s="4">
        <v>95</v>
      </c>
      <c r="L24" s="4">
        <v>90</v>
      </c>
      <c r="M24" s="10">
        <f t="shared" si="0"/>
        <v>93.333333333333329</v>
      </c>
      <c r="N24" s="24"/>
      <c r="O24" s="24"/>
      <c r="P24" s="24"/>
      <c r="Q24" s="27"/>
    </row>
    <row r="25" spans="2:17" x14ac:dyDescent="0.25">
      <c r="B25" s="6">
        <f t="shared" si="1"/>
        <v>17</v>
      </c>
      <c r="C25" s="23" t="s">
        <v>92</v>
      </c>
      <c r="D25" s="54" t="s">
        <v>61</v>
      </c>
      <c r="E25" s="55"/>
      <c r="F25" s="55"/>
      <c r="G25" s="55"/>
      <c r="H25" s="55"/>
      <c r="I25" s="56"/>
      <c r="J25" s="17">
        <v>95</v>
      </c>
      <c r="K25" s="4">
        <v>95</v>
      </c>
      <c r="L25" s="4">
        <v>90</v>
      </c>
      <c r="M25" s="10">
        <f t="shared" si="0"/>
        <v>93.333333333333329</v>
      </c>
      <c r="N25" s="24"/>
      <c r="O25" s="24"/>
      <c r="P25" s="24"/>
      <c r="Q25" s="27"/>
    </row>
    <row r="26" spans="2:17" x14ac:dyDescent="0.25">
      <c r="B26" s="6">
        <f t="shared" si="1"/>
        <v>18</v>
      </c>
      <c r="C26" s="23" t="s">
        <v>93</v>
      </c>
      <c r="D26" s="54" t="s">
        <v>62</v>
      </c>
      <c r="E26" s="55"/>
      <c r="F26" s="55"/>
      <c r="G26" s="55"/>
      <c r="H26" s="55"/>
      <c r="I26" s="56"/>
      <c r="J26" s="17">
        <v>95</v>
      </c>
      <c r="K26" s="4">
        <v>95</v>
      </c>
      <c r="L26" s="4">
        <v>93</v>
      </c>
      <c r="M26" s="10">
        <f t="shared" si="0"/>
        <v>94.333333333333329</v>
      </c>
      <c r="N26" s="24"/>
      <c r="O26" s="24"/>
      <c r="P26" s="24"/>
      <c r="Q26" s="27"/>
    </row>
    <row r="27" spans="2:17" x14ac:dyDescent="0.25">
      <c r="B27" s="6">
        <f t="shared" si="1"/>
        <v>19</v>
      </c>
      <c r="C27" s="23" t="s">
        <v>94</v>
      </c>
      <c r="D27" s="54" t="s">
        <v>63</v>
      </c>
      <c r="E27" s="55"/>
      <c r="F27" s="55"/>
      <c r="G27" s="55"/>
      <c r="H27" s="55"/>
      <c r="I27" s="56"/>
      <c r="J27" s="17">
        <v>95</v>
      </c>
      <c r="K27" s="4">
        <v>95</v>
      </c>
      <c r="L27" s="4">
        <v>92</v>
      </c>
      <c r="M27" s="10">
        <f t="shared" si="0"/>
        <v>94</v>
      </c>
      <c r="N27" s="24"/>
      <c r="O27" s="24"/>
      <c r="P27" s="24"/>
      <c r="Q27" s="27"/>
    </row>
    <row r="28" spans="2:17" x14ac:dyDescent="0.25">
      <c r="B28" s="6">
        <f t="shared" si="1"/>
        <v>20</v>
      </c>
      <c r="C28" s="23" t="s">
        <v>95</v>
      </c>
      <c r="D28" s="54" t="s">
        <v>64</v>
      </c>
      <c r="E28" s="55"/>
      <c r="F28" s="55"/>
      <c r="G28" s="55"/>
      <c r="H28" s="55"/>
      <c r="I28" s="56"/>
      <c r="J28" s="17">
        <v>95</v>
      </c>
      <c r="K28" s="4">
        <v>95</v>
      </c>
      <c r="L28" s="4">
        <v>92</v>
      </c>
      <c r="M28" s="10">
        <f t="shared" si="0"/>
        <v>94</v>
      </c>
      <c r="N28" s="24"/>
      <c r="O28" s="24"/>
      <c r="P28" s="24"/>
      <c r="Q28" s="27"/>
    </row>
    <row r="29" spans="2:17" x14ac:dyDescent="0.25">
      <c r="B29" s="6">
        <f t="shared" si="1"/>
        <v>21</v>
      </c>
      <c r="C29" s="23" t="s">
        <v>96</v>
      </c>
      <c r="D29" s="57" t="s">
        <v>65</v>
      </c>
      <c r="E29" s="57"/>
      <c r="F29" s="57"/>
      <c r="G29" s="57"/>
      <c r="H29" s="57"/>
      <c r="I29" s="57"/>
      <c r="J29" s="17">
        <v>95</v>
      </c>
      <c r="K29" s="4">
        <v>95</v>
      </c>
      <c r="L29" s="4">
        <v>93</v>
      </c>
      <c r="M29" s="10">
        <f t="shared" si="0"/>
        <v>94.333333333333329</v>
      </c>
      <c r="N29" s="24"/>
      <c r="O29" s="24"/>
      <c r="P29" s="24"/>
      <c r="Q29" s="27"/>
    </row>
    <row r="30" spans="2:17" x14ac:dyDescent="0.25">
      <c r="B30" s="6">
        <f t="shared" si="1"/>
        <v>22</v>
      </c>
      <c r="C30" s="23" t="s">
        <v>97</v>
      </c>
      <c r="D30" s="57" t="s">
        <v>66</v>
      </c>
      <c r="E30" s="57"/>
      <c r="F30" s="57"/>
      <c r="G30" s="57"/>
      <c r="H30" s="57"/>
      <c r="I30" s="57"/>
      <c r="J30" s="17">
        <v>95</v>
      </c>
      <c r="K30" s="4">
        <v>95</v>
      </c>
      <c r="L30" s="4">
        <v>93</v>
      </c>
      <c r="M30" s="10">
        <f t="shared" si="0"/>
        <v>94.333333333333329</v>
      </c>
      <c r="N30" s="24"/>
      <c r="O30" s="24"/>
      <c r="P30" s="24"/>
      <c r="Q30" s="27"/>
    </row>
    <row r="31" spans="2:17" x14ac:dyDescent="0.25">
      <c r="B31" s="6">
        <f t="shared" si="1"/>
        <v>23</v>
      </c>
      <c r="C31" s="23" t="s">
        <v>98</v>
      </c>
      <c r="D31" s="57" t="s">
        <v>67</v>
      </c>
      <c r="E31" s="57"/>
      <c r="F31" s="57"/>
      <c r="G31" s="57"/>
      <c r="H31" s="57"/>
      <c r="I31" s="57"/>
      <c r="J31" s="17">
        <v>95</v>
      </c>
      <c r="K31" s="4">
        <v>95</v>
      </c>
      <c r="L31" s="4">
        <v>93</v>
      </c>
      <c r="M31" s="10">
        <f t="shared" si="0"/>
        <v>94.333333333333329</v>
      </c>
      <c r="N31" s="24"/>
      <c r="O31" s="24"/>
      <c r="P31" s="24"/>
      <c r="Q31" s="27"/>
    </row>
    <row r="32" spans="2:17" x14ac:dyDescent="0.25">
      <c r="B32" s="6">
        <f t="shared" si="1"/>
        <v>24</v>
      </c>
      <c r="C32" s="23" t="s">
        <v>99</v>
      </c>
      <c r="D32" s="57" t="s">
        <v>68</v>
      </c>
      <c r="E32" s="57"/>
      <c r="F32" s="57"/>
      <c r="G32" s="57"/>
      <c r="H32" s="57"/>
      <c r="I32" s="57"/>
      <c r="J32" s="17">
        <v>95</v>
      </c>
      <c r="K32" s="4">
        <v>95</v>
      </c>
      <c r="L32" s="4">
        <v>93</v>
      </c>
      <c r="M32" s="10">
        <f t="shared" si="0"/>
        <v>94.333333333333329</v>
      </c>
      <c r="N32" s="24"/>
      <c r="O32" s="24"/>
      <c r="P32" s="24"/>
      <c r="Q32" s="27"/>
    </row>
    <row r="33" spans="2:17" x14ac:dyDescent="0.25">
      <c r="B33" s="6">
        <f t="shared" si="1"/>
        <v>25</v>
      </c>
      <c r="C33" s="23" t="s">
        <v>100</v>
      </c>
      <c r="D33" s="57" t="s">
        <v>69</v>
      </c>
      <c r="E33" s="57"/>
      <c r="F33" s="57"/>
      <c r="G33" s="57"/>
      <c r="H33" s="57"/>
      <c r="I33" s="57"/>
      <c r="J33" s="17">
        <v>95</v>
      </c>
      <c r="K33" s="4">
        <v>95</v>
      </c>
      <c r="L33" s="4">
        <v>90</v>
      </c>
      <c r="M33" s="10">
        <f t="shared" si="0"/>
        <v>93.333333333333329</v>
      </c>
      <c r="N33" s="24"/>
      <c r="O33" s="24"/>
      <c r="P33" s="24"/>
      <c r="Q33" s="27"/>
    </row>
    <row r="34" spans="2:17" x14ac:dyDescent="0.25">
      <c r="B34" s="6">
        <f t="shared" si="1"/>
        <v>26</v>
      </c>
      <c r="C34" s="23" t="s">
        <v>101</v>
      </c>
      <c r="D34" s="57" t="s">
        <v>70</v>
      </c>
      <c r="E34" s="57"/>
      <c r="F34" s="57"/>
      <c r="G34" s="57"/>
      <c r="H34" s="57"/>
      <c r="I34" s="57"/>
      <c r="J34" s="17">
        <v>100</v>
      </c>
      <c r="K34" s="4">
        <v>100</v>
      </c>
      <c r="L34" s="4">
        <v>100</v>
      </c>
      <c r="M34" s="10">
        <f t="shared" si="0"/>
        <v>100</v>
      </c>
      <c r="N34" s="24"/>
      <c r="O34" s="24"/>
      <c r="P34" s="24"/>
      <c r="Q34" s="27"/>
    </row>
    <row r="35" spans="2:17" x14ac:dyDescent="0.25">
      <c r="B35" s="6">
        <f t="shared" si="1"/>
        <v>27</v>
      </c>
      <c r="C35" s="23" t="s">
        <v>102</v>
      </c>
      <c r="D35" s="57" t="s">
        <v>71</v>
      </c>
      <c r="E35" s="57"/>
      <c r="F35" s="57"/>
      <c r="G35" s="57"/>
      <c r="H35" s="57"/>
      <c r="I35" s="57"/>
      <c r="J35" s="17">
        <v>100</v>
      </c>
      <c r="K35" s="4">
        <v>100</v>
      </c>
      <c r="L35" s="4">
        <v>100</v>
      </c>
      <c r="M35" s="10">
        <f t="shared" si="0"/>
        <v>100</v>
      </c>
      <c r="N35" s="24"/>
      <c r="O35" s="24"/>
      <c r="P35" s="24"/>
      <c r="Q35" s="27"/>
    </row>
    <row r="36" spans="2:17" x14ac:dyDescent="0.25">
      <c r="B36" s="6">
        <f t="shared" si="1"/>
        <v>28</v>
      </c>
      <c r="C36" s="23" t="s">
        <v>103</v>
      </c>
      <c r="D36" s="57" t="s">
        <v>72</v>
      </c>
      <c r="E36" s="57"/>
      <c r="F36" s="57"/>
      <c r="G36" s="57"/>
      <c r="H36" s="57"/>
      <c r="I36" s="57"/>
      <c r="J36" s="17">
        <v>95</v>
      </c>
      <c r="K36" s="4">
        <v>95</v>
      </c>
      <c r="L36" s="4">
        <v>93</v>
      </c>
      <c r="M36" s="10">
        <f t="shared" si="0"/>
        <v>94.333333333333329</v>
      </c>
      <c r="N36" s="24"/>
      <c r="O36" s="24"/>
      <c r="P36" s="24"/>
      <c r="Q36" s="27"/>
    </row>
    <row r="37" spans="2:17" x14ac:dyDescent="0.25">
      <c r="B37" s="6">
        <f t="shared" si="1"/>
        <v>29</v>
      </c>
      <c r="C37" s="23" t="s">
        <v>104</v>
      </c>
      <c r="D37" s="57" t="s">
        <v>73</v>
      </c>
      <c r="E37" s="57"/>
      <c r="F37" s="57"/>
      <c r="G37" s="57"/>
      <c r="H37" s="57"/>
      <c r="I37" s="57"/>
      <c r="J37" s="17">
        <v>95</v>
      </c>
      <c r="K37" s="4">
        <v>95</v>
      </c>
      <c r="L37" s="4">
        <v>93</v>
      </c>
      <c r="M37" s="10">
        <f t="shared" si="0"/>
        <v>94.333333333333329</v>
      </c>
      <c r="N37" s="24"/>
      <c r="O37" s="24"/>
      <c r="P37" s="24"/>
      <c r="Q37" s="27"/>
    </row>
    <row r="38" spans="2:17" x14ac:dyDescent="0.25">
      <c r="B38" s="6">
        <f t="shared" si="1"/>
        <v>30</v>
      </c>
      <c r="C38" s="23" t="s">
        <v>105</v>
      </c>
      <c r="D38" s="57" t="s">
        <v>74</v>
      </c>
      <c r="E38" s="57"/>
      <c r="F38" s="57"/>
      <c r="G38" s="57"/>
      <c r="H38" s="57"/>
      <c r="I38" s="57"/>
      <c r="J38" s="17">
        <v>95</v>
      </c>
      <c r="K38" s="4">
        <v>95</v>
      </c>
      <c r="L38" s="4">
        <v>93</v>
      </c>
      <c r="M38" s="10">
        <f t="shared" si="0"/>
        <v>94.333333333333329</v>
      </c>
      <c r="N38" s="24"/>
      <c r="O38" s="24"/>
      <c r="P38" s="24"/>
      <c r="Q38" s="27"/>
    </row>
    <row r="39" spans="2:17" x14ac:dyDescent="0.25">
      <c r="B39" s="6">
        <f t="shared" si="1"/>
        <v>31</v>
      </c>
      <c r="C39" s="23" t="s">
        <v>106</v>
      </c>
      <c r="D39" s="57" t="s">
        <v>75</v>
      </c>
      <c r="E39" s="57"/>
      <c r="F39" s="57"/>
      <c r="G39" s="57"/>
      <c r="H39" s="57"/>
      <c r="I39" s="57"/>
      <c r="J39" s="17">
        <v>95</v>
      </c>
      <c r="K39" s="4">
        <v>94</v>
      </c>
      <c r="L39" s="4">
        <v>92</v>
      </c>
      <c r="M39" s="10">
        <f t="shared" si="0"/>
        <v>93.666666666666671</v>
      </c>
      <c r="N39" s="24"/>
      <c r="O39" s="24"/>
      <c r="P39" s="24"/>
      <c r="Q39" s="27"/>
    </row>
    <row r="40" spans="2:17" x14ac:dyDescent="0.25">
      <c r="B40" s="6">
        <f t="shared" si="1"/>
        <v>32</v>
      </c>
      <c r="C40" s="23" t="s">
        <v>107</v>
      </c>
      <c r="D40" s="57" t="s">
        <v>76</v>
      </c>
      <c r="E40" s="57"/>
      <c r="F40" s="57"/>
      <c r="G40" s="57"/>
      <c r="H40" s="57"/>
      <c r="I40" s="57"/>
      <c r="J40" s="17">
        <v>95</v>
      </c>
      <c r="K40" s="4">
        <v>95</v>
      </c>
      <c r="L40" s="4">
        <v>93</v>
      </c>
      <c r="M40" s="10">
        <f t="shared" si="0"/>
        <v>94.333333333333329</v>
      </c>
      <c r="N40" s="24"/>
      <c r="O40" s="24"/>
      <c r="P40" s="24"/>
      <c r="Q40" s="27"/>
    </row>
    <row r="41" spans="2:17" x14ac:dyDescent="0.25">
      <c r="B41" s="6">
        <f t="shared" si="1"/>
        <v>33</v>
      </c>
      <c r="C41" s="23" t="s">
        <v>45</v>
      </c>
      <c r="D41" s="57" t="s">
        <v>42</v>
      </c>
      <c r="E41" s="57"/>
      <c r="F41" s="57"/>
      <c r="G41" s="57"/>
      <c r="H41" s="57"/>
      <c r="I41" s="57"/>
      <c r="J41" s="17">
        <v>95</v>
      </c>
      <c r="K41" s="4">
        <v>90</v>
      </c>
      <c r="L41" s="4">
        <v>93</v>
      </c>
      <c r="M41" s="10">
        <f t="shared" si="0"/>
        <v>92.666666666666671</v>
      </c>
      <c r="N41" s="24"/>
      <c r="O41" s="24"/>
      <c r="P41" s="24"/>
      <c r="Q41" s="27"/>
    </row>
    <row r="42" spans="2:17" x14ac:dyDescent="0.25">
      <c r="B42" s="6"/>
      <c r="C42" s="23"/>
      <c r="D42" s="58"/>
      <c r="E42" s="58"/>
      <c r="F42" s="58"/>
      <c r="G42" s="58"/>
      <c r="H42" s="58"/>
      <c r="I42" s="58"/>
      <c r="J42" s="4"/>
      <c r="K42" s="4"/>
      <c r="L42" s="4"/>
      <c r="M42" s="10"/>
      <c r="N42" s="24"/>
      <c r="O42" s="24"/>
      <c r="P42" s="24"/>
      <c r="Q42" s="27"/>
    </row>
    <row r="43" spans="2:17" x14ac:dyDescent="0.25">
      <c r="C43"/>
      <c r="E43" s="1"/>
      <c r="H43" s="35" t="s">
        <v>18</v>
      </c>
      <c r="I43" s="35"/>
      <c r="J43" s="11">
        <f>COUNTIF(J9:J42,"&gt;=70")</f>
        <v>33</v>
      </c>
      <c r="K43" s="11">
        <f>COUNTIF(K9:K42,"&gt;=70")</f>
        <v>33</v>
      </c>
      <c r="L43" s="11">
        <f>COUNTIF(L9:L42,"&gt;=70")</f>
        <v>33</v>
      </c>
      <c r="M43" s="20">
        <f>COUNTIF(M9:M42,"&gt;=70")</f>
        <v>33</v>
      </c>
      <c r="N43" s="24"/>
      <c r="O43" s="24"/>
      <c r="P43" s="24"/>
      <c r="Q43" s="32"/>
    </row>
    <row r="44" spans="2:17" x14ac:dyDescent="0.25">
      <c r="C44"/>
      <c r="E44" s="8"/>
      <c r="H44" s="40" t="s">
        <v>19</v>
      </c>
      <c r="I44" s="40"/>
      <c r="J44" s="12">
        <f>COUNTIF(J9:J42,"&lt;70")</f>
        <v>0</v>
      </c>
      <c r="K44" s="12">
        <f>COUNTIF(K9:K42,"&lt;70")</f>
        <v>0</v>
      </c>
      <c r="L44" s="12">
        <f>COUNTIF(L9:L42,"&lt;70")</f>
        <v>0</v>
      </c>
      <c r="M44" s="12">
        <f>COUNTIF(M9:M42,"&lt;70")</f>
        <v>0</v>
      </c>
      <c r="N44" s="24"/>
      <c r="O44" s="24"/>
      <c r="P44" s="24"/>
      <c r="Q44" s="29"/>
    </row>
    <row r="45" spans="2:17" x14ac:dyDescent="0.25">
      <c r="C45"/>
      <c r="H45" s="40" t="s">
        <v>20</v>
      </c>
      <c r="I45" s="40"/>
      <c r="J45" s="12">
        <f>COUNT(J9:J42)</f>
        <v>33</v>
      </c>
      <c r="K45" s="12">
        <f>COUNT(K9:K42)</f>
        <v>33</v>
      </c>
      <c r="L45" s="12">
        <f>COUNT(L9:L42)</f>
        <v>33</v>
      </c>
      <c r="M45" s="12">
        <f>COUNT(M9:M42)</f>
        <v>33</v>
      </c>
      <c r="N45" s="24"/>
      <c r="O45" s="24"/>
      <c r="P45" s="24"/>
      <c r="Q45" s="29"/>
    </row>
    <row r="46" spans="2:17" x14ac:dyDescent="0.25">
      <c r="C46"/>
      <c r="E46" s="1"/>
      <c r="H46" s="41" t="s">
        <v>15</v>
      </c>
      <c r="I46" s="41"/>
      <c r="J46" s="13">
        <f>J43/J45</f>
        <v>1</v>
      </c>
      <c r="K46" s="14">
        <f t="shared" ref="K46:L46" si="2">K43/K45</f>
        <v>1</v>
      </c>
      <c r="L46" s="14">
        <f t="shared" si="2"/>
        <v>1</v>
      </c>
      <c r="M46" s="14">
        <f t="shared" ref="M46" si="3">M43/M45</f>
        <v>1</v>
      </c>
      <c r="N46" s="26"/>
      <c r="O46" s="26"/>
      <c r="P46" s="26"/>
      <c r="Q46" s="33"/>
    </row>
    <row r="47" spans="2:17" x14ac:dyDescent="0.25">
      <c r="C47"/>
      <c r="E47" s="1"/>
      <c r="H47" s="41" t="s">
        <v>16</v>
      </c>
      <c r="I47" s="41"/>
      <c r="J47" s="13">
        <f>J44/J45</f>
        <v>0</v>
      </c>
      <c r="K47" s="13">
        <f t="shared" ref="K47:L47" si="4">K44/K45</f>
        <v>0</v>
      </c>
      <c r="L47" s="14">
        <f t="shared" si="4"/>
        <v>0</v>
      </c>
      <c r="M47" s="14">
        <f t="shared" ref="M47" si="5">M44/M45</f>
        <v>0</v>
      </c>
      <c r="N47" s="26"/>
      <c r="O47" s="26"/>
      <c r="P47" s="26"/>
      <c r="Q47" s="33"/>
    </row>
    <row r="48" spans="2:17" x14ac:dyDescent="0.25">
      <c r="C48"/>
      <c r="E48" s="8"/>
      <c r="N48" s="25"/>
      <c r="O48" s="25"/>
      <c r="P48" s="25"/>
    </row>
    <row r="49" spans="4:13" x14ac:dyDescent="0.25">
      <c r="D49" s="1"/>
      <c r="E49" s="8"/>
    </row>
    <row r="50" spans="4:13" x14ac:dyDescent="0.25">
      <c r="G50" s="42"/>
      <c r="H50" s="42"/>
      <c r="I50" s="42"/>
      <c r="J50" s="42"/>
      <c r="K50" s="42"/>
      <c r="L50" s="42"/>
      <c r="M50" s="42"/>
    </row>
    <row r="51" spans="4:13" x14ac:dyDescent="0.25">
      <c r="G51" s="39" t="s">
        <v>17</v>
      </c>
      <c r="H51" s="39"/>
      <c r="I51" s="39"/>
      <c r="J51" s="39"/>
      <c r="K51" s="39"/>
      <c r="L51" s="39"/>
      <c r="M51" s="39"/>
    </row>
  </sheetData>
  <mergeCells count="48">
    <mergeCell ref="I6:J6"/>
    <mergeCell ref="C3:P3"/>
    <mergeCell ref="H43:I43"/>
    <mergeCell ref="H44:I44"/>
    <mergeCell ref="H45:I45"/>
    <mergeCell ref="J4:K4"/>
    <mergeCell ref="N4:O4"/>
    <mergeCell ref="D16:I16"/>
    <mergeCell ref="D17:I17"/>
    <mergeCell ref="D18:I18"/>
    <mergeCell ref="D19:I19"/>
    <mergeCell ref="D34:I34"/>
    <mergeCell ref="D35:I35"/>
    <mergeCell ref="D36:I36"/>
    <mergeCell ref="D37:I37"/>
    <mergeCell ref="D38:I38"/>
    <mergeCell ref="G51:M51"/>
    <mergeCell ref="G50:M50"/>
    <mergeCell ref="H46:I46"/>
    <mergeCell ref="H47:I47"/>
    <mergeCell ref="D11:I11"/>
    <mergeCell ref="D12:I12"/>
    <mergeCell ref="D13:I13"/>
    <mergeCell ref="D14:I14"/>
    <mergeCell ref="D15:I15"/>
    <mergeCell ref="D31:I31"/>
    <mergeCell ref="D39:I39"/>
    <mergeCell ref="D40:I40"/>
    <mergeCell ref="D41:I41"/>
    <mergeCell ref="D42:I42"/>
    <mergeCell ref="D32:I32"/>
    <mergeCell ref="D33:I33"/>
    <mergeCell ref="B2:P2"/>
    <mergeCell ref="D27:I27"/>
    <mergeCell ref="D28:I28"/>
    <mergeCell ref="D29:I29"/>
    <mergeCell ref="D30:I30"/>
    <mergeCell ref="D21:I21"/>
    <mergeCell ref="D22:I22"/>
    <mergeCell ref="D23:I23"/>
    <mergeCell ref="D24:I24"/>
    <mergeCell ref="D25:I25"/>
    <mergeCell ref="D26:I26"/>
    <mergeCell ref="D6:G6"/>
    <mergeCell ref="D8:I8"/>
    <mergeCell ref="D20:I20"/>
    <mergeCell ref="D9:I9"/>
    <mergeCell ref="D10:I1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PROG. AVAN. A</vt:lpstr>
      <vt:lpstr>PROG. AVAN. B</vt:lpstr>
      <vt:lpstr>REDES E INTERFACES IND.</vt:lpstr>
      <vt:lpstr>FORMULACION Y EVAL PROY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Roberto Esteban Guerrero Hernandez</cp:lastModifiedBy>
  <cp:lastPrinted>2024-09-26T04:35:49Z</cp:lastPrinted>
  <dcterms:created xsi:type="dcterms:W3CDTF">2023-03-14T19:16:59Z</dcterms:created>
  <dcterms:modified xsi:type="dcterms:W3CDTF">2024-12-12T04:52:36Z</dcterms:modified>
</cp:coreProperties>
</file>