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ES PARCIALES\2o REPOT PARC Y LISTA DE CALIF\"/>
    </mc:Choice>
  </mc:AlternateContent>
  <bookViews>
    <workbookView xWindow="0" yWindow="0" windowWidth="20490" windowHeight="76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H8" i="23"/>
  <c r="E8" i="23"/>
  <c r="D16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H8" i="22"/>
  <c r="E8" i="22"/>
  <c r="N28" i="22"/>
  <c r="M28" i="22"/>
  <c r="K28" i="22"/>
  <c r="G28" i="22"/>
  <c r="F28" i="22"/>
  <c r="I25" i="22"/>
  <c r="I23" i="22"/>
  <c r="I21" i="22"/>
  <c r="B37" i="10"/>
  <c r="N28" i="10"/>
  <c r="M28" i="10"/>
  <c r="K28" i="10"/>
  <c r="G28" i="10"/>
  <c r="F28" i="10"/>
  <c r="E28" i="10"/>
  <c r="L14" i="10"/>
  <c r="I27" i="22" l="1"/>
  <c r="I20" i="22"/>
  <c r="L14" i="25"/>
  <c r="E28" i="25"/>
  <c r="E28" i="24"/>
  <c r="E28" i="23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<sst xmlns="http://schemas.openxmlformats.org/spreadsheetml/2006/main" count="214" uniqueCount="48">
  <si>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</si>
  <si>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</si>
  <si>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</si>
  <si>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</si>
  <si>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</si>
  <si>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</si>
  <si>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</si>
  <si>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</si>
  <si>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</si>
  <si>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</si>
  <si>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</si>
  <si>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</si>
  <si>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</si>
  <si>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</si>
  <si>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</si>
  <si>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</si>
  <si>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</si>
  <si>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</si>
  <si>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</si>
  <si>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</si>
  <si>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</si>
  <si>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</si>
  <si>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</si>
  <si>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</si>
  <si>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</si>
  <si>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</si>
  <si>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</si>
  <si>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</si>
  <si>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</si>
  <si>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</si>
  <si>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</si>
  <si>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</si>
  <si>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</si>
  <si>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</si>
  <si>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</si>
  <si>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M.I.I. FRANCISCO JAVIER TORRES PEREZ</t>
  </si>
  <si>
    <t>IEM</t>
  </si>
  <si>
    <t>M.I.I. ESTEBAN DOMINGUEZ FISCAL</t>
  </si>
  <si>
    <t xml:space="preserve">CONTROLES ELECTRICOS </t>
  </si>
  <si>
    <t>702 A</t>
  </si>
  <si>
    <t>702 B</t>
  </si>
  <si>
    <t>INSTALACIONES ELECTRICAS</t>
  </si>
  <si>
    <t>502 A</t>
  </si>
  <si>
    <t>AHORRO DE ENERGIA</t>
  </si>
  <si>
    <t>AGOSTO - DICIEMBRE 2024</t>
  </si>
  <si>
    <t>702A</t>
  </si>
  <si>
    <t>502A</t>
  </si>
  <si>
    <t>702B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</si>
</sst>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95" zoomScaleNormal="9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7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36</v>
      </c>
      <c r="E14" s="9"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22">
        <v>0.9</v>
      </c>
      <c r="N14" s="15">
        <v>0.873</v>
      </c>
      <c r="P14" s="11">
        <v>32</v>
      </c>
    </row>
    <row r="15" spans="1:17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15</v>
      </c>
      <c r="F15" s="9">
        <v>15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0.98660000000000003</v>
      </c>
      <c r="N15" s="15">
        <v>0.94589999999999996</v>
      </c>
    </row>
    <row r="16" spans="1:17" s="11" customFormat="1" x14ac:dyDescent="0.2">
      <c r="A16" s="8" t="s">
        <v>41</v>
      </c>
      <c r="B16" s="9" t="s">
        <v>21</v>
      </c>
      <c r="C16" s="9" t="s">
        <v>42</v>
      </c>
      <c r="D16" s="9" t="s">
        <v>36</v>
      </c>
      <c r="E16" s="9">
        <v>32</v>
      </c>
      <c r="F16" s="9">
        <v>9</v>
      </c>
      <c r="G16" s="9"/>
      <c r="H16" s="10"/>
      <c r="I16" s="9">
        <v>23</v>
      </c>
      <c r="J16" s="10"/>
      <c r="K16" s="9">
        <v>0</v>
      </c>
      <c r="L16" s="10">
        <v>0</v>
      </c>
      <c r="M16" s="22">
        <v>0.71250000000000002</v>
      </c>
      <c r="N16" s="15">
        <v>0.96489999999999998</v>
      </c>
    </row>
    <row r="17" spans="1:14" s="11" customFormat="1" x14ac:dyDescent="0.2">
      <c r="A17" s="8" t="s">
        <v>43</v>
      </c>
      <c r="B17" s="9" t="s">
        <v>21</v>
      </c>
      <c r="C17" s="9" t="s">
        <v>40</v>
      </c>
      <c r="D17" s="9" t="s">
        <v>36</v>
      </c>
      <c r="E17" s="9">
        <v>16</v>
      </c>
      <c r="F17" s="9">
        <v>15</v>
      </c>
      <c r="G17" s="9"/>
      <c r="H17" s="10"/>
      <c r="I17" s="9">
        <v>1</v>
      </c>
      <c r="J17" s="10"/>
      <c r="K17" s="9">
        <v>0</v>
      </c>
      <c r="L17" s="10">
        <v>0</v>
      </c>
      <c r="M17" s="22">
        <v>0.9093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65</v>
      </c>
      <c r="G28" s="17">
        <f>SUM(G14:G27)</f>
        <v>0</v>
      </c>
      <c r="H28" s="18"/>
      <c r="I28" s="17">
        <f t="shared" ref="I28" si="1">(E28-SUM(F28:G28))-K28</f>
        <v>26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0.87709999999999999</v>
      </c>
      <c r="N28" s="19">
        <f>AVERAGE(N14:N27)</f>
        <v>0.91844999999999999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85" zoomScaleNormal="85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CONTROLES ELECTRICOS </v>
      </c>
      <c r="B14" s="9" t="s">
        <v>31</v>
      </c>
      <c r="C14" s="9" t="s">
        <v>45</v>
      </c>
      <c r="D14" s="9" t="s">
        <v>36</v>
      </c>
      <c r="E14" s="9"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v>0</v>
      </c>
      <c r="M14" s="21">
        <v>0.88</v>
      </c>
      <c r="N14" s="15">
        <v>0.96419999999999995</v>
      </c>
    </row>
    <row r="15" spans="1:14" s="11" customFormat="1" x14ac:dyDescent="0.2">
      <c r="A15" s="9" t="s">
        <v>38</v>
      </c>
      <c r="B15" s="9" t="s">
        <v>32</v>
      </c>
      <c r="C15" s="9" t="s">
        <v>45</v>
      </c>
      <c r="D15" s="9" t="s">
        <v>36</v>
      </c>
      <c r="E15" s="9">
        <v>28</v>
      </c>
      <c r="F15" s="9">
        <v>26</v>
      </c>
      <c r="G15" s="9"/>
      <c r="H15" s="10"/>
      <c r="I15" s="9">
        <v>2</v>
      </c>
      <c r="J15" s="10"/>
      <c r="K15" s="9">
        <v>0</v>
      </c>
      <c r="L15" s="10">
        <v>0</v>
      </c>
      <c r="M15" s="21">
        <v>0.88</v>
      </c>
      <c r="N15" s="15">
        <v>0.96</v>
      </c>
    </row>
    <row r="16" spans="1:14" s="11" customFormat="1" x14ac:dyDescent="0.2">
      <c r="A16" s="9" t="s">
        <v>38</v>
      </c>
      <c r="B16" s="9" t="s">
        <v>31</v>
      </c>
      <c r="C16" s="9" t="s">
        <v>47</v>
      </c>
      <c r="D16" s="9" t="str">
        <f>'1'!D16</f>
        <v>IEM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0.9466</v>
      </c>
      <c r="N16" s="15">
        <v>0.93330000000000002</v>
      </c>
    </row>
    <row r="17" spans="1:14" s="11" customFormat="1" x14ac:dyDescent="0.2">
      <c r="A17" s="9" t="s">
        <v>38</v>
      </c>
      <c r="B17" s="9" t="s">
        <v>32</v>
      </c>
      <c r="C17" s="9" t="s">
        <v>47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0.95</v>
      </c>
      <c r="N17" s="15">
        <v>1</v>
      </c>
    </row>
    <row r="18" spans="1:14" s="11" customFormat="1" x14ac:dyDescent="0.2">
      <c r="A18" s="9" t="s">
        <v>41</v>
      </c>
      <c r="B18" s="9" t="s">
        <v>31</v>
      </c>
      <c r="C18" s="9" t="s">
        <v>46</v>
      </c>
      <c r="D18" s="9" t="s">
        <v>36</v>
      </c>
      <c r="E18" s="9">
        <v>32</v>
      </c>
      <c r="F18" s="9">
        <v>25</v>
      </c>
      <c r="G18" s="9"/>
      <c r="H18" s="10"/>
      <c r="I18" s="9">
        <v>7</v>
      </c>
      <c r="J18" s="10"/>
      <c r="K18" s="9">
        <v>0</v>
      </c>
      <c r="L18" s="10">
        <v>0</v>
      </c>
      <c r="M18" s="22">
        <v>0.71870000000000001</v>
      </c>
      <c r="N18" s="15">
        <v>0.69</v>
      </c>
    </row>
    <row r="19" spans="1:14" s="11" customFormat="1" x14ac:dyDescent="0.2">
      <c r="A19" s="9" t="s">
        <v>43</v>
      </c>
      <c r="B19" s="9" t="s">
        <v>31</v>
      </c>
      <c r="C19" s="9" t="s">
        <v>47</v>
      </c>
      <c r="D19" s="9" t="s">
        <v>36</v>
      </c>
      <c r="E19" s="9">
        <v>16</v>
      </c>
      <c r="F19" s="9">
        <v>15</v>
      </c>
      <c r="G19" s="9"/>
      <c r="H19" s="10"/>
      <c r="I19" s="9">
        <v>1</v>
      </c>
      <c r="J19" s="10"/>
      <c r="K19" s="9">
        <v>0</v>
      </c>
      <c r="L19" s="10">
        <v>0</v>
      </c>
      <c r="M19" s="22">
        <v>0.88429999999999997</v>
      </c>
      <c r="N19" s="15">
        <v>0.9375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ref="I15:I28" si="0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122</v>
      </c>
      <c r="G28" s="17">
        <f>SUM(G14:G27)</f>
        <v>0</v>
      </c>
      <c r="H28" s="18">
        <f>SUM(F28:G28)/E28</f>
        <v>0.91044776119402981</v>
      </c>
      <c r="I28" s="17">
        <f t="shared" si="0"/>
        <v>12</v>
      </c>
      <c r="J28" s="18">
        <f t="shared" ref="J28" si="1">I28/E28</f>
        <v>8.9552238805970144E-2</v>
      </c>
      <c r="K28" s="17">
        <f>SUM(K14:K27)</f>
        <v>0</v>
      </c>
      <c r="L28" s="18">
        <f t="shared" ref="L28" si="2">K28/E28</f>
        <v>0</v>
      </c>
      <c r="M28" s="17">
        <f>AVERAGE(M14:M27)</f>
        <v>0.87659999999999993</v>
      </c>
      <c r="N28" s="19">
        <f>AVERAGE(N14:N27)</f>
        <v>0.91416666666666657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31</v>
      </c>
      <c r="C14" s="9" t="str">
        <f>'1'!C14</f>
        <v>702 A</v>
      </c>
      <c r="D14" s="9" t="str">
        <f>'1'!D14</f>
        <v>IEM</v>
      </c>
      <c r="E14" s="9">
        <f>'1'!E14</f>
        <v>28</v>
      </c>
      <c r="F14" s="9">
        <v>40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0.78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40</v>
      </c>
      <c r="G28" s="17">
        <f>SUM(G14:G27)</f>
        <v>0</v>
      </c>
      <c r="H28" s="18">
        <f>SUM(F28:G28)/E28</f>
        <v>0.43956043956043955</v>
      </c>
      <c r="I28" s="17">
        <f t="shared" ref="I28" si="0">(E28-SUM(F28:G28))-K28</f>
        <v>51</v>
      </c>
      <c r="J28" s="18">
        <f t="shared" ref="J28" si="1">I28/E28</f>
        <v>0.56043956043956045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0.78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32</v>
      </c>
      <c r="C14" s="9" t="str">
        <f>'1'!C14</f>
        <v>702 A</v>
      </c>
      <c r="D14" s="9" t="str">
        <f>'1'!D14</f>
        <v>IEM</v>
      </c>
      <c r="E14" s="9">
        <f>'1'!E14</f>
        <v>28</v>
      </c>
      <c r="F14" s="9">
        <v>40</v>
      </c>
      <c r="G14" s="9"/>
      <c r="H14" s="10"/>
      <c r="I14" s="9">
        <f t="shared" ref="I14:I28" si="0">(E14-SUM(F14:G14))-K14</f>
        <v>-12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15</v>
      </c>
      <c r="F15" s="9"/>
      <c r="G15" s="9"/>
      <c r="H15" s="10"/>
      <c r="I15" s="9">
        <f t="shared" si="0"/>
        <v>15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32</v>
      </c>
      <c r="F16" s="9"/>
      <c r="G16" s="9"/>
      <c r="H16" s="10"/>
      <c r="I16" s="9">
        <f t="shared" si="0"/>
        <v>32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40</v>
      </c>
      <c r="G28" s="17">
        <f>SUM(G14:G27)</f>
        <v>0</v>
      </c>
      <c r="H28" s="18">
        <f>SUM(F28:G28)/E28</f>
        <v>0.43956043956043955</v>
      </c>
      <c r="I28" s="17">
        <f t="shared" si="0"/>
        <v>51</v>
      </c>
      <c r="J28" s="18">
        <f t="shared" ref="J28" si="1">I28/E28</f>
        <v>0.56043956043956045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33</v>
      </c>
      <c r="C14" s="9" t="str">
        <f>'1'!C14</f>
        <v>702 A</v>
      </c>
      <c r="D14" s="9" t="str">
        <f>'1'!D14</f>
        <v>IEM</v>
      </c>
      <c r="E14" s="9">
        <f>'1'!E14</f>
        <v>28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-13</v>
      </c>
      <c r="J14" s="10">
        <f t="shared" ref="J14:J28" si="1">I14/E14</f>
        <v>-0.4642857142857143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15</v>
      </c>
      <c r="F15" s="9"/>
      <c r="G15" s="9"/>
      <c r="H15" s="10"/>
      <c r="I15" s="9">
        <f t="shared" si="0"/>
        <v>15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32</v>
      </c>
      <c r="F16" s="9"/>
      <c r="G16" s="9"/>
      <c r="H16" s="10"/>
      <c r="I16" s="9">
        <f t="shared" si="0"/>
        <v>32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38</v>
      </c>
      <c r="G28" s="17">
        <f>SUM(G14:G27)</f>
        <v>3</v>
      </c>
      <c r="H28" s="18">
        <f>SUM(F28:G28)/E28</f>
        <v>0.45054945054945056</v>
      </c>
      <c r="I28" s="17">
        <f t="shared" si="0"/>
        <v>50</v>
      </c>
      <c r="J28" s="18">
        <f t="shared" si="1"/>
        <v>0.5494505494505495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2024-10-29T04:52:38Z</dcterms:modified>
  <cp:category/>
  <cp:contentStatus/>
</cp:coreProperties>
</file>