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RESPALDO\Desktop\INSTRUM. AGO2024-ENE2025\REPORTES PARCIALES\REP. FINAL AGO DEC2024\"/>
    </mc:Choice>
  </mc:AlternateContent>
  <bookViews>
    <workbookView xWindow="0" yWindow="0" windowWidth="20490" windowHeight="7665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25" l="1"/>
  <c r="A14" i="22" l="1"/>
  <c r="Q13" i="10"/>
  <c r="N28" i="25"/>
  <c r="M28" i="25"/>
  <c r="K28" i="25"/>
  <c r="G28" i="25"/>
  <c r="F28" i="25"/>
  <c r="E27" i="25"/>
  <c r="I27" i="25" s="1"/>
  <c r="D27" i="25"/>
  <c r="C27" i="25"/>
  <c r="A27" i="25"/>
  <c r="E26" i="25"/>
  <c r="I26" i="25" s="1"/>
  <c r="D26" i="25"/>
  <c r="C26" i="25"/>
  <c r="A26" i="25"/>
  <c r="E25" i="25"/>
  <c r="I25" i="25" s="1"/>
  <c r="D25" i="25"/>
  <c r="C25" i="25"/>
  <c r="A25" i="25"/>
  <c r="E24" i="25"/>
  <c r="I24" i="25" s="1"/>
  <c r="D24" i="25"/>
  <c r="C24" i="25"/>
  <c r="A24" i="25"/>
  <c r="E23" i="25"/>
  <c r="I23" i="25" s="1"/>
  <c r="D23" i="25"/>
  <c r="C23" i="25"/>
  <c r="A23" i="25"/>
  <c r="E22" i="25"/>
  <c r="I22" i="25" s="1"/>
  <c r="D22" i="25"/>
  <c r="C22" i="25"/>
  <c r="A22" i="25"/>
  <c r="E21" i="25"/>
  <c r="I21" i="25" s="1"/>
  <c r="D21" i="25"/>
  <c r="C21" i="25"/>
  <c r="A21" i="25"/>
  <c r="E20" i="25"/>
  <c r="I20" i="25" s="1"/>
  <c r="D20" i="25"/>
  <c r="C20" i="25"/>
  <c r="A20" i="25"/>
  <c r="E19" i="25"/>
  <c r="I19" i="25" s="1"/>
  <c r="D19" i="25"/>
  <c r="C19" i="25"/>
  <c r="A19" i="25"/>
  <c r="E18" i="25"/>
  <c r="I18" i="25" s="1"/>
  <c r="D18" i="25"/>
  <c r="C18" i="25"/>
  <c r="A18" i="25"/>
  <c r="E17" i="25"/>
  <c r="I17" i="25" s="1"/>
  <c r="D17" i="25"/>
  <c r="C17" i="25"/>
  <c r="A17" i="25"/>
  <c r="E16" i="25"/>
  <c r="I16" i="25" s="1"/>
  <c r="D16" i="25"/>
  <c r="C16" i="25"/>
  <c r="A16" i="25"/>
  <c r="E15" i="25"/>
  <c r="I15" i="25" s="1"/>
  <c r="D15" i="25"/>
  <c r="C15" i="25"/>
  <c r="A15" i="25"/>
  <c r="E14" i="25"/>
  <c r="I14" i="25" s="1"/>
  <c r="D14" i="25"/>
  <c r="C14" i="25"/>
  <c r="A14" i="25"/>
  <c r="B10" i="25"/>
  <c r="B37" i="25" s="1"/>
  <c r="H8" i="25"/>
  <c r="E8" i="25"/>
  <c r="N28" i="24"/>
  <c r="M28" i="24"/>
  <c r="K28" i="24"/>
  <c r="G28" i="24"/>
  <c r="F28" i="24"/>
  <c r="E27" i="24"/>
  <c r="I27" i="24" s="1"/>
  <c r="D27" i="24"/>
  <c r="C27" i="24"/>
  <c r="A27" i="24"/>
  <c r="E26" i="24"/>
  <c r="I26" i="24" s="1"/>
  <c r="D26" i="24"/>
  <c r="C26" i="24"/>
  <c r="A26" i="24"/>
  <c r="E25" i="24"/>
  <c r="I25" i="24" s="1"/>
  <c r="D25" i="24"/>
  <c r="C25" i="24"/>
  <c r="A25" i="24"/>
  <c r="E24" i="24"/>
  <c r="I24" i="24" s="1"/>
  <c r="D24" i="24"/>
  <c r="C24" i="24"/>
  <c r="A24" i="24"/>
  <c r="E23" i="24"/>
  <c r="I23" i="24" s="1"/>
  <c r="D23" i="24"/>
  <c r="C23" i="24"/>
  <c r="A23" i="24"/>
  <c r="E22" i="24"/>
  <c r="I22" i="24" s="1"/>
  <c r="D22" i="24"/>
  <c r="C22" i="24"/>
  <c r="A22" i="24"/>
  <c r="E21" i="24"/>
  <c r="I21" i="24" s="1"/>
  <c r="D21" i="24"/>
  <c r="D17" i="24"/>
  <c r="D16" i="24"/>
  <c r="D15" i="24"/>
  <c r="A15" i="24"/>
  <c r="E14" i="24"/>
  <c r="D14" i="24"/>
  <c r="C14" i="24"/>
  <c r="A14" i="24"/>
  <c r="B10" i="24"/>
  <c r="B37" i="24" s="1"/>
  <c r="H8" i="24"/>
  <c r="E8" i="24"/>
  <c r="N28" i="23"/>
  <c r="M28" i="23"/>
  <c r="K28" i="23"/>
  <c r="G28" i="23"/>
  <c r="F28" i="23"/>
  <c r="E27" i="23"/>
  <c r="D27" i="23"/>
  <c r="C27" i="23"/>
  <c r="A27" i="23"/>
  <c r="E26" i="23"/>
  <c r="D26" i="23"/>
  <c r="C26" i="23"/>
  <c r="A26" i="23"/>
  <c r="E25" i="23"/>
  <c r="D25" i="23"/>
  <c r="C25" i="23"/>
  <c r="A25" i="23"/>
  <c r="E24" i="23"/>
  <c r="D24" i="23"/>
  <c r="C24" i="23"/>
  <c r="A24" i="23"/>
  <c r="E23" i="23"/>
  <c r="D23" i="23"/>
  <c r="C23" i="23"/>
  <c r="A23" i="23"/>
  <c r="E22" i="23"/>
  <c r="D22" i="23"/>
  <c r="C22" i="23"/>
  <c r="A22" i="23"/>
  <c r="D17" i="23"/>
  <c r="C17" i="23"/>
  <c r="D16" i="23"/>
  <c r="D15" i="23"/>
  <c r="A15" i="23"/>
  <c r="E14" i="23"/>
  <c r="D14" i="23"/>
  <c r="C14" i="23"/>
  <c r="A14" i="23"/>
  <c r="B10" i="23"/>
  <c r="B37" i="23" s="1"/>
  <c r="H8" i="23"/>
  <c r="E8" i="23"/>
  <c r="D16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A23" i="22"/>
  <c r="C23" i="22"/>
  <c r="D23" i="22"/>
  <c r="E23" i="22"/>
  <c r="A24" i="22"/>
  <c r="C24" i="22"/>
  <c r="D24" i="22"/>
  <c r="E24" i="22"/>
  <c r="I24" i="22" s="1"/>
  <c r="A25" i="22"/>
  <c r="C25" i="22"/>
  <c r="D25" i="22"/>
  <c r="E25" i="22"/>
  <c r="A26" i="22"/>
  <c r="C26" i="22"/>
  <c r="D26" i="22"/>
  <c r="E26" i="22"/>
  <c r="A27" i="22"/>
  <c r="C27" i="22"/>
  <c r="D27" i="22"/>
  <c r="E27" i="22"/>
  <c r="B10" i="22"/>
  <c r="B37" i="22" s="1"/>
  <c r="H8" i="22"/>
  <c r="E8" i="22"/>
  <c r="N28" i="22"/>
  <c r="M28" i="22"/>
  <c r="K28" i="22"/>
  <c r="G28" i="22"/>
  <c r="F28" i="22"/>
  <c r="I25" i="22"/>
  <c r="I23" i="22"/>
  <c r="I21" i="22"/>
  <c r="B37" i="10"/>
  <c r="N28" i="10"/>
  <c r="M28" i="10"/>
  <c r="K28" i="10"/>
  <c r="G28" i="10"/>
  <c r="F28" i="10"/>
  <c r="E28" i="10"/>
  <c r="L14" i="10"/>
  <c r="I27" i="22" l="1"/>
  <c r="I20" i="22"/>
  <c r="L14" i="25"/>
  <c r="E28" i="25"/>
  <c r="E28" i="24"/>
  <c r="E28" i="23"/>
  <c r="I22" i="22"/>
  <c r="I26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<sst xmlns="http://schemas.openxmlformats.org/spreadsheetml/2006/main" count="255" uniqueCount="52">
  <si>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</si>
  <si>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</si>
  <si>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</si>
  <si>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</si>
  <si>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</si>
  <si>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</si>
  <si>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</si>
  <si>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</si>
  <si>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</si>
  <si>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</si>
  <si>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</si>
  <si>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</si>
  <si>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</si>
  <si>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</si>
  <si>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</si>
  <si>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</si>
  <si>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</si>
  <si>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</si>
  <si>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</si>
  <si>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</si>
  <si>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</si>
  <si>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</si>
  <si>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</si>
  <si>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</si>
  <si>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</si>
  <si>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</si>
  <si>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</si>
  <si>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</si>
  <si>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</si>
  <si>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</si>
  <si>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</si>
  <si>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II</t>
  </si>
  <si>
    <t>III</t>
  </si>
  <si>
    <t>T</t>
  </si>
  <si>
    <t>ELECTROMECANICA</t>
  </si>
  <si>
    <t>M.I.I. FRANCISCO JAVIER TORRES PEREZ</t>
  </si>
  <si>
    <t>IEM</t>
  </si>
  <si>
    <t>M.I.I. ESTEBAN DOMINGUEZ FISCAL</t>
  </si>
  <si>
    <t xml:space="preserve">CONTROLES ELECTRICOS </t>
  </si>
  <si>
    <t>702 A</t>
  </si>
  <si>
    <t>702 B</t>
  </si>
  <si>
    <t>INSTALACIONES ELECTRICAS</t>
  </si>
  <si>
    <t>502 A</t>
  </si>
  <si>
    <t>AHORRO DE ENERGIA</t>
  </si>
  <si>
    <t>AGOSTO - DICIEMBRE 2024</t>
  </si>
  <si>
    <t>702A</t>
  </si>
  <si>
    <t>502A</t>
  </si>
  <si>
    <t>702B</t>
  </si>
  <si>
    <t>IV</t>
  </si>
  <si>
    <t>V</t>
  </si>
  <si>
    <t>O</t>
  </si>
  <si>
    <t>O%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</si>
</sst>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zoomScale="95" zoomScaleNormal="95" zoomScaleSheetLayoutView="100" workbookViewId="0">
      <selection activeCell="A14" sqref="A14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7" x14ac:dyDescent="0.2">
      <c r="A6" s="39" t="s">
        <v>2</v>
      </c>
      <c r="B6" s="39"/>
      <c r="C6" s="39"/>
      <c r="D6" s="39"/>
      <c r="E6" s="40" t="s">
        <v>34</v>
      </c>
      <c r="F6" s="40"/>
      <c r="G6" s="40"/>
      <c r="H6" s="40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0" t="s">
        <v>4</v>
      </c>
      <c r="C8" s="30"/>
      <c r="D8" s="14" t="s">
        <v>5</v>
      </c>
      <c r="E8" s="5">
        <v>4</v>
      </c>
      <c r="G8" s="4" t="s">
        <v>6</v>
      </c>
      <c r="H8" s="5">
        <v>3</v>
      </c>
      <c r="I8" s="36" t="s">
        <v>7</v>
      </c>
      <c r="J8" s="36"/>
      <c r="K8" s="36"/>
      <c r="L8" s="30" t="s">
        <v>44</v>
      </c>
      <c r="M8" s="30"/>
      <c r="N8" s="30"/>
    </row>
    <row r="10" spans="1:17" x14ac:dyDescent="0.2">
      <c r="A10" s="4" t="s">
        <v>8</v>
      </c>
      <c r="B10" s="30" t="s">
        <v>35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7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  <c r="P13" s="1">
        <v>27</v>
      </c>
      <c r="Q13" s="1">
        <f>P13/P14</f>
        <v>0.84375</v>
      </c>
    </row>
    <row r="14" spans="1:17" s="11" customFormat="1" x14ac:dyDescent="0.2">
      <c r="A14" s="8" t="s">
        <v>38</v>
      </c>
      <c r="B14" s="9" t="s">
        <v>21</v>
      </c>
      <c r="C14" s="9" t="s">
        <v>39</v>
      </c>
      <c r="D14" s="9" t="s">
        <v>36</v>
      </c>
      <c r="E14" s="9">
        <v>28</v>
      </c>
      <c r="F14" s="9">
        <v>26</v>
      </c>
      <c r="G14" s="9"/>
      <c r="H14" s="10"/>
      <c r="I14" s="9">
        <v>2</v>
      </c>
      <c r="J14" s="10"/>
      <c r="K14" s="9">
        <v>0</v>
      </c>
      <c r="L14" s="10">
        <f t="shared" ref="L14:L28" si="0">K14/E14</f>
        <v>0</v>
      </c>
      <c r="M14" s="22">
        <v>0.9</v>
      </c>
      <c r="N14" s="15">
        <v>0.873</v>
      </c>
      <c r="P14" s="11">
        <v>32</v>
      </c>
    </row>
    <row r="15" spans="1:17" s="11" customFormat="1" x14ac:dyDescent="0.2">
      <c r="A15" s="8" t="s">
        <v>38</v>
      </c>
      <c r="B15" s="9" t="s">
        <v>21</v>
      </c>
      <c r="C15" s="9" t="s">
        <v>40</v>
      </c>
      <c r="D15" s="9" t="s">
        <v>36</v>
      </c>
      <c r="E15" s="9">
        <v>15</v>
      </c>
      <c r="F15" s="9">
        <v>15</v>
      </c>
      <c r="G15" s="9"/>
      <c r="H15" s="10"/>
      <c r="I15" s="9">
        <v>0</v>
      </c>
      <c r="J15" s="10"/>
      <c r="K15" s="9">
        <v>0</v>
      </c>
      <c r="L15" s="10">
        <v>0</v>
      </c>
      <c r="M15" s="22">
        <v>0.98660000000000003</v>
      </c>
      <c r="N15" s="15">
        <v>0.94589999999999996</v>
      </c>
    </row>
    <row r="16" spans="1:17" s="11" customFormat="1" x14ac:dyDescent="0.2">
      <c r="A16" s="8" t="s">
        <v>41</v>
      </c>
      <c r="B16" s="9" t="s">
        <v>21</v>
      </c>
      <c r="C16" s="9" t="s">
        <v>42</v>
      </c>
      <c r="D16" s="9" t="s">
        <v>36</v>
      </c>
      <c r="E16" s="9">
        <v>32</v>
      </c>
      <c r="F16" s="9">
        <v>9</v>
      </c>
      <c r="G16" s="9"/>
      <c r="H16" s="10"/>
      <c r="I16" s="9">
        <v>23</v>
      </c>
      <c r="J16" s="10"/>
      <c r="K16" s="9">
        <v>0</v>
      </c>
      <c r="L16" s="10">
        <v>0</v>
      </c>
      <c r="M16" s="22">
        <v>0.71250000000000002</v>
      </c>
      <c r="N16" s="15">
        <v>0.96489999999999998</v>
      </c>
    </row>
    <row r="17" spans="1:14" s="11" customFormat="1" x14ac:dyDescent="0.2">
      <c r="A17" s="8" t="s">
        <v>43</v>
      </c>
      <c r="B17" s="9" t="s">
        <v>21</v>
      </c>
      <c r="C17" s="9" t="s">
        <v>40</v>
      </c>
      <c r="D17" s="9" t="s">
        <v>36</v>
      </c>
      <c r="E17" s="9">
        <v>16</v>
      </c>
      <c r="F17" s="9">
        <v>15</v>
      </c>
      <c r="G17" s="9"/>
      <c r="H17" s="10"/>
      <c r="I17" s="9">
        <v>1</v>
      </c>
      <c r="J17" s="10"/>
      <c r="K17" s="9">
        <v>0</v>
      </c>
      <c r="L17" s="10">
        <v>0</v>
      </c>
      <c r="M17" s="22">
        <v>0.9093</v>
      </c>
      <c r="N17" s="15">
        <v>0.89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65</v>
      </c>
      <c r="G28" s="17">
        <f>SUM(G14:G27)</f>
        <v>0</v>
      </c>
      <c r="H28" s="18"/>
      <c r="I28" s="17">
        <f t="shared" ref="I28" si="1">(E28-SUM(F28:G28))-K28</f>
        <v>26</v>
      </c>
      <c r="J28" s="18">
        <v>0</v>
      </c>
      <c r="K28" s="17">
        <f>SUM(K14:K27)</f>
        <v>0</v>
      </c>
      <c r="L28" s="18">
        <f t="shared" si="0"/>
        <v>0</v>
      </c>
      <c r="M28" s="17">
        <f>AVERAGE(M14:M27)</f>
        <v>0.87709999999999999</v>
      </c>
      <c r="N28" s="19">
        <f>AVERAGE(N14:N27)</f>
        <v>0.91844999999999999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M.I.I. FRANCISCO JAVIER TORRES PEREZ</v>
      </c>
      <c r="C37" s="24"/>
      <c r="D37" s="24"/>
      <c r="E37" s="13"/>
      <c r="F37" s="13"/>
      <c r="G37" s="24" t="s">
        <v>37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A20" sqref="A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34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">
        <v>44</v>
      </c>
      <c r="M8" s="30"/>
      <c r="N8" s="30"/>
    </row>
    <row r="10" spans="1:14" x14ac:dyDescent="0.2">
      <c r="A10" s="4" t="s">
        <v>8</v>
      </c>
      <c r="B10" s="30" t="str">
        <f>'1'!B10</f>
        <v>M.I.I. FRANCISCO JAVIER TORRES PEREZ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 xml:space="preserve">CONTROLES ELECTRICOS </v>
      </c>
      <c r="B14" s="9" t="s">
        <v>31</v>
      </c>
      <c r="C14" s="9" t="s">
        <v>45</v>
      </c>
      <c r="D14" s="9" t="s">
        <v>36</v>
      </c>
      <c r="E14" s="9">
        <v>28</v>
      </c>
      <c r="F14" s="9">
        <v>26</v>
      </c>
      <c r="G14" s="9"/>
      <c r="H14" s="10"/>
      <c r="I14" s="9">
        <v>2</v>
      </c>
      <c r="J14" s="10"/>
      <c r="K14" s="9">
        <v>0</v>
      </c>
      <c r="L14" s="10">
        <v>0</v>
      </c>
      <c r="M14" s="21">
        <v>0.88</v>
      </c>
      <c r="N14" s="15">
        <v>0.96419999999999995</v>
      </c>
    </row>
    <row r="15" spans="1:14" s="11" customFormat="1" x14ac:dyDescent="0.2">
      <c r="A15" s="9" t="s">
        <v>38</v>
      </c>
      <c r="B15" s="9" t="s">
        <v>32</v>
      </c>
      <c r="C15" s="9" t="s">
        <v>45</v>
      </c>
      <c r="D15" s="9" t="s">
        <v>36</v>
      </c>
      <c r="E15" s="9">
        <v>28</v>
      </c>
      <c r="F15" s="9">
        <v>26</v>
      </c>
      <c r="G15" s="9"/>
      <c r="H15" s="10"/>
      <c r="I15" s="9">
        <v>2</v>
      </c>
      <c r="J15" s="10"/>
      <c r="K15" s="9">
        <v>0</v>
      </c>
      <c r="L15" s="10">
        <v>0</v>
      </c>
      <c r="M15" s="21">
        <v>0.88</v>
      </c>
      <c r="N15" s="15">
        <v>0.96</v>
      </c>
    </row>
    <row r="16" spans="1:14" s="11" customFormat="1" x14ac:dyDescent="0.2">
      <c r="A16" s="9" t="s">
        <v>38</v>
      </c>
      <c r="B16" s="9" t="s">
        <v>31</v>
      </c>
      <c r="C16" s="9" t="s">
        <v>47</v>
      </c>
      <c r="D16" s="9" t="str">
        <f>'1'!D16</f>
        <v>IEM</v>
      </c>
      <c r="E16" s="9">
        <v>15</v>
      </c>
      <c r="F16" s="9">
        <v>15</v>
      </c>
      <c r="G16" s="9"/>
      <c r="H16" s="10"/>
      <c r="I16" s="9">
        <v>0</v>
      </c>
      <c r="J16" s="10"/>
      <c r="K16" s="9">
        <v>0</v>
      </c>
      <c r="L16" s="10">
        <v>0</v>
      </c>
      <c r="M16" s="22">
        <v>0.9466</v>
      </c>
      <c r="N16" s="15">
        <v>0.93330000000000002</v>
      </c>
    </row>
    <row r="17" spans="1:14" s="11" customFormat="1" x14ac:dyDescent="0.2">
      <c r="A17" s="9" t="s">
        <v>38</v>
      </c>
      <c r="B17" s="9" t="s">
        <v>32</v>
      </c>
      <c r="C17" s="9" t="s">
        <v>47</v>
      </c>
      <c r="D17" s="9" t="s">
        <v>36</v>
      </c>
      <c r="E17" s="9">
        <v>15</v>
      </c>
      <c r="F17" s="9">
        <v>15</v>
      </c>
      <c r="G17" s="9"/>
      <c r="H17" s="10"/>
      <c r="I17" s="9">
        <v>0</v>
      </c>
      <c r="J17" s="10"/>
      <c r="K17" s="9">
        <v>0</v>
      </c>
      <c r="L17" s="10">
        <v>0</v>
      </c>
      <c r="M17" s="22">
        <v>0.95</v>
      </c>
      <c r="N17" s="15">
        <v>1</v>
      </c>
    </row>
    <row r="18" spans="1:14" s="11" customFormat="1" x14ac:dyDescent="0.2">
      <c r="A18" s="9" t="s">
        <v>41</v>
      </c>
      <c r="B18" s="9" t="s">
        <v>31</v>
      </c>
      <c r="C18" s="9" t="s">
        <v>46</v>
      </c>
      <c r="D18" s="9" t="s">
        <v>36</v>
      </c>
      <c r="E18" s="9">
        <v>32</v>
      </c>
      <c r="F18" s="9">
        <v>25</v>
      </c>
      <c r="G18" s="9"/>
      <c r="H18" s="10"/>
      <c r="I18" s="9">
        <v>7</v>
      </c>
      <c r="J18" s="10"/>
      <c r="K18" s="9">
        <v>0</v>
      </c>
      <c r="L18" s="10">
        <v>0</v>
      </c>
      <c r="M18" s="22">
        <v>0.71870000000000001</v>
      </c>
      <c r="N18" s="15">
        <v>0.69</v>
      </c>
    </row>
    <row r="19" spans="1:14" s="11" customFormat="1" x14ac:dyDescent="0.2">
      <c r="A19" s="9" t="s">
        <v>43</v>
      </c>
      <c r="B19" s="9" t="s">
        <v>31</v>
      </c>
      <c r="C19" s="9" t="s">
        <v>47</v>
      </c>
      <c r="D19" s="9" t="s">
        <v>36</v>
      </c>
      <c r="E19" s="9">
        <v>16</v>
      </c>
      <c r="F19" s="9">
        <v>15</v>
      </c>
      <c r="G19" s="9"/>
      <c r="H19" s="10"/>
      <c r="I19" s="9">
        <v>1</v>
      </c>
      <c r="J19" s="10"/>
      <c r="K19" s="9">
        <v>0</v>
      </c>
      <c r="L19" s="10">
        <v>0</v>
      </c>
      <c r="M19" s="22">
        <v>0.88429999999999997</v>
      </c>
      <c r="N19" s="15">
        <v>0.9375</v>
      </c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ref="I20:I28" si="0">(E20-SUM(F20:G20))-K20</f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134</v>
      </c>
      <c r="F28" s="17">
        <f>SUM(F14:F27)</f>
        <v>122</v>
      </c>
      <c r="G28" s="17">
        <f>SUM(G14:G27)</f>
        <v>0</v>
      </c>
      <c r="H28" s="18">
        <f>SUM(F28:G28)/E28</f>
        <v>0.91044776119402981</v>
      </c>
      <c r="I28" s="17">
        <f t="shared" si="0"/>
        <v>12</v>
      </c>
      <c r="J28" s="18">
        <f t="shared" ref="J28" si="1">I28/E28</f>
        <v>8.9552238805970144E-2</v>
      </c>
      <c r="K28" s="17">
        <f>SUM(K14:K27)</f>
        <v>0</v>
      </c>
      <c r="L28" s="18">
        <f t="shared" ref="L28" si="2">K28/E28</f>
        <v>0</v>
      </c>
      <c r="M28" s="17">
        <f>AVERAGE(M14:M27)</f>
        <v>0.87659999999999993</v>
      </c>
      <c r="N28" s="19">
        <f>AVERAGE(N14:N27)</f>
        <v>0.91416666666666657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M.I.I. FRANCISCO JAVIER TORRES PEREZ</v>
      </c>
      <c r="C37" s="24"/>
      <c r="D37" s="24"/>
      <c r="E37" s="13"/>
      <c r="F37" s="13"/>
      <c r="G37" s="24" t="s">
        <v>37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" zoomScale="85" zoomScaleNormal="85" zoomScaleSheetLayoutView="100" workbookViewId="0">
      <selection activeCell="M22" sqref="M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34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">
        <v>44</v>
      </c>
      <c r="M8" s="30"/>
      <c r="N8" s="30"/>
    </row>
    <row r="10" spans="1:14" x14ac:dyDescent="0.2">
      <c r="A10" s="4" t="s">
        <v>8</v>
      </c>
      <c r="B10" s="30" t="str">
        <f>'1'!B10</f>
        <v>M.I.I. FRANCISCO JAVIER TORRES PEREZ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 xml:space="preserve">CONTROLES ELECTRICOS </v>
      </c>
      <c r="B14" s="9" t="s">
        <v>48</v>
      </c>
      <c r="C14" s="9" t="str">
        <f>'1'!C14</f>
        <v>702 A</v>
      </c>
      <c r="D14" s="9" t="str">
        <f>'1'!D14</f>
        <v>IEM</v>
      </c>
      <c r="E14" s="9">
        <f>'1'!E14</f>
        <v>28</v>
      </c>
      <c r="F14" s="9">
        <v>26</v>
      </c>
      <c r="G14" s="9"/>
      <c r="H14" s="10"/>
      <c r="I14" s="9">
        <v>2</v>
      </c>
      <c r="J14" s="10"/>
      <c r="K14" s="9">
        <v>0</v>
      </c>
      <c r="L14" s="10">
        <v>0</v>
      </c>
      <c r="M14" s="22">
        <v>0.92849999999999999</v>
      </c>
      <c r="N14" s="15">
        <v>0.89</v>
      </c>
    </row>
    <row r="15" spans="1:14" s="11" customFormat="1" ht="25.5" x14ac:dyDescent="0.2">
      <c r="A15" s="9" t="str">
        <f>'1'!A15</f>
        <v xml:space="preserve">CONTROLES ELECTRICOS </v>
      </c>
      <c r="B15" s="9" t="s">
        <v>49</v>
      </c>
      <c r="C15" s="9" t="s">
        <v>39</v>
      </c>
      <c r="D15" s="9" t="str">
        <f>'1'!D15</f>
        <v>IEM</v>
      </c>
      <c r="E15" s="9">
        <v>28</v>
      </c>
      <c r="F15" s="9">
        <v>26</v>
      </c>
      <c r="G15" s="9"/>
      <c r="H15" s="10"/>
      <c r="I15" s="9">
        <v>2</v>
      </c>
      <c r="J15" s="10"/>
      <c r="K15" s="9">
        <v>0</v>
      </c>
      <c r="L15" s="10">
        <v>0</v>
      </c>
      <c r="M15" s="22">
        <v>0.8357</v>
      </c>
      <c r="N15" s="15">
        <v>0.77600000000000002</v>
      </c>
    </row>
    <row r="16" spans="1:14" s="11" customFormat="1" ht="25.5" x14ac:dyDescent="0.2">
      <c r="A16" s="9" t="s">
        <v>38</v>
      </c>
      <c r="B16" s="9" t="s">
        <v>48</v>
      </c>
      <c r="C16" s="9" t="s">
        <v>40</v>
      </c>
      <c r="D16" s="9" t="str">
        <f>'1'!D16</f>
        <v>IEM</v>
      </c>
      <c r="E16" s="9">
        <v>15</v>
      </c>
      <c r="F16" s="9">
        <v>15</v>
      </c>
      <c r="G16" s="9"/>
      <c r="H16" s="10"/>
      <c r="I16" s="9" t="s">
        <v>50</v>
      </c>
      <c r="J16" s="10"/>
      <c r="K16" s="9">
        <v>0</v>
      </c>
      <c r="L16" s="10">
        <v>0</v>
      </c>
      <c r="M16" s="21">
        <v>0.9</v>
      </c>
      <c r="N16" s="15">
        <v>0.9</v>
      </c>
    </row>
    <row r="17" spans="1:14" s="11" customFormat="1" ht="25.5" x14ac:dyDescent="0.2">
      <c r="A17" s="9" t="s">
        <v>38</v>
      </c>
      <c r="B17" s="9" t="s">
        <v>49</v>
      </c>
      <c r="C17" s="9" t="str">
        <f>'1'!C17</f>
        <v>702 B</v>
      </c>
      <c r="D17" s="9" t="str">
        <f>'1'!D17</f>
        <v>IEM</v>
      </c>
      <c r="E17" s="9">
        <v>15</v>
      </c>
      <c r="F17" s="9">
        <v>15</v>
      </c>
      <c r="G17" s="9"/>
      <c r="H17" s="10"/>
      <c r="I17" s="9">
        <v>0</v>
      </c>
      <c r="J17" s="10"/>
      <c r="K17" s="9">
        <v>0</v>
      </c>
      <c r="L17" s="10">
        <v>0</v>
      </c>
      <c r="M17" s="21">
        <v>0.9</v>
      </c>
      <c r="N17" s="15">
        <v>0.9</v>
      </c>
    </row>
    <row r="18" spans="1:14" s="11" customFormat="1" ht="25.5" x14ac:dyDescent="0.2">
      <c r="A18" s="9" t="s">
        <v>41</v>
      </c>
      <c r="B18" s="9" t="s">
        <v>32</v>
      </c>
      <c r="C18" s="9" t="s">
        <v>42</v>
      </c>
      <c r="D18" s="9" t="s">
        <v>36</v>
      </c>
      <c r="E18" s="9">
        <v>32</v>
      </c>
      <c r="F18" s="9">
        <v>25</v>
      </c>
      <c r="G18" s="9"/>
      <c r="H18" s="10"/>
      <c r="I18" s="9">
        <v>7</v>
      </c>
      <c r="J18" s="10"/>
      <c r="K18" s="9">
        <v>0</v>
      </c>
      <c r="L18" s="10">
        <v>0</v>
      </c>
      <c r="M18" s="22">
        <v>0.70309999999999995</v>
      </c>
      <c r="N18" s="15">
        <v>0.54920000000000002</v>
      </c>
    </row>
    <row r="19" spans="1:14" s="11" customFormat="1" ht="25.5" x14ac:dyDescent="0.2">
      <c r="A19" s="9" t="s">
        <v>41</v>
      </c>
      <c r="B19" s="9" t="s">
        <v>48</v>
      </c>
      <c r="C19" s="9" t="s">
        <v>42</v>
      </c>
      <c r="D19" s="9" t="s">
        <v>36</v>
      </c>
      <c r="E19" s="9">
        <v>32</v>
      </c>
      <c r="F19" s="9">
        <v>25</v>
      </c>
      <c r="G19" s="9"/>
      <c r="H19" s="10"/>
      <c r="I19" s="9">
        <v>7</v>
      </c>
      <c r="J19" s="10"/>
      <c r="K19" s="9">
        <v>0</v>
      </c>
      <c r="L19" s="10">
        <v>0</v>
      </c>
      <c r="M19" s="22">
        <v>0.74209999999999998</v>
      </c>
      <c r="N19" s="15">
        <v>0.57999999999999996</v>
      </c>
    </row>
    <row r="20" spans="1:14" s="11" customFormat="1" ht="25.5" x14ac:dyDescent="0.2">
      <c r="A20" s="9" t="s">
        <v>43</v>
      </c>
      <c r="B20" s="9" t="s">
        <v>32</v>
      </c>
      <c r="C20" s="9" t="s">
        <v>40</v>
      </c>
      <c r="D20" s="9" t="s">
        <v>36</v>
      </c>
      <c r="E20" s="9">
        <v>16</v>
      </c>
      <c r="F20" s="9">
        <v>15</v>
      </c>
      <c r="G20" s="9"/>
      <c r="H20" s="10"/>
      <c r="I20" s="9">
        <v>1</v>
      </c>
      <c r="J20" s="10"/>
      <c r="K20" s="9">
        <v>0</v>
      </c>
      <c r="L20" s="10" t="s">
        <v>51</v>
      </c>
      <c r="M20" s="22">
        <v>0.9375</v>
      </c>
      <c r="N20" s="15">
        <v>0.87890000000000001</v>
      </c>
    </row>
    <row r="21" spans="1:14" s="11" customFormat="1" ht="25.5" x14ac:dyDescent="0.2">
      <c r="A21" s="9" t="s">
        <v>43</v>
      </c>
      <c r="B21" s="9" t="s">
        <v>48</v>
      </c>
      <c r="C21" s="9" t="s">
        <v>40</v>
      </c>
      <c r="D21" s="9" t="s">
        <v>36</v>
      </c>
      <c r="E21" s="9">
        <v>16</v>
      </c>
      <c r="F21" s="9">
        <v>15</v>
      </c>
      <c r="G21" s="9"/>
      <c r="H21" s="10"/>
      <c r="I21" s="9">
        <v>1</v>
      </c>
      <c r="J21" s="10"/>
      <c r="K21" s="9">
        <v>0</v>
      </c>
      <c r="L21" s="10">
        <v>0</v>
      </c>
      <c r="M21" s="22">
        <v>0.84370000000000001</v>
      </c>
      <c r="N21" s="15">
        <v>0.79090000000000005</v>
      </c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182</v>
      </c>
      <c r="F28" s="17">
        <f>SUM(F14:F27)</f>
        <v>162</v>
      </c>
      <c r="G28" s="17">
        <f>SUM(G14:G27)</f>
        <v>0</v>
      </c>
      <c r="H28" s="18">
        <f>SUM(F28:G28)/E28</f>
        <v>0.89010989010989006</v>
      </c>
      <c r="I28" s="17">
        <f t="shared" ref="I28" si="0">(E28-SUM(F28:G28))-K28</f>
        <v>20</v>
      </c>
      <c r="J28" s="18">
        <f t="shared" ref="J28" si="1">I28/E28</f>
        <v>0.10989010989010989</v>
      </c>
      <c r="K28" s="17">
        <f>SUM(K14:K27)</f>
        <v>0</v>
      </c>
      <c r="L28" s="18">
        <f t="shared" ref="L28" si="2">K28/E28</f>
        <v>0</v>
      </c>
      <c r="M28" s="17">
        <f>AVERAGE(M14:M27)</f>
        <v>0.84882499999999994</v>
      </c>
      <c r="N28" s="19">
        <f>AVERAGE(N14:N27)</f>
        <v>0.78312499999999996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M.I.I. FRANCISCO JAVIER TORRES PEREZ</v>
      </c>
      <c r="C37" s="24"/>
      <c r="D37" s="24"/>
      <c r="E37" s="13"/>
      <c r="F37" s="13"/>
      <c r="G37" s="24" t="s">
        <v>37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M21" sqref="M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34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">
        <v>44</v>
      </c>
      <c r="M8" s="30"/>
      <c r="N8" s="30"/>
    </row>
    <row r="10" spans="1:14" x14ac:dyDescent="0.2">
      <c r="A10" s="4" t="s">
        <v>8</v>
      </c>
      <c r="B10" s="30" t="str">
        <f>'1'!B10</f>
        <v>M.I.I. FRANCISCO JAVIER TORRES PEREZ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 xml:space="preserve">CONTROLES ELECTRICOS </v>
      </c>
      <c r="B14" s="9"/>
      <c r="C14" s="9" t="str">
        <f>'1'!C14</f>
        <v>702 A</v>
      </c>
      <c r="D14" s="9" t="str">
        <f>'1'!D14</f>
        <v>IEM</v>
      </c>
      <c r="E14" s="9">
        <f>'1'!E14</f>
        <v>28</v>
      </c>
      <c r="F14" s="9">
        <v>26</v>
      </c>
      <c r="G14" s="9"/>
      <c r="H14" s="10"/>
      <c r="I14" s="9">
        <v>2</v>
      </c>
      <c r="J14" s="10"/>
      <c r="K14" s="9">
        <v>0</v>
      </c>
      <c r="L14" s="10">
        <v>0</v>
      </c>
      <c r="M14" s="21">
        <v>0.89</v>
      </c>
      <c r="N14" s="15">
        <v>0.82</v>
      </c>
    </row>
    <row r="15" spans="1:14" s="11" customFormat="1" ht="25.5" x14ac:dyDescent="0.2">
      <c r="A15" s="9" t="str">
        <f>'1'!A15</f>
        <v xml:space="preserve">CONTROLES ELECTRICOS </v>
      </c>
      <c r="B15" s="9"/>
      <c r="C15" s="9" t="s">
        <v>39</v>
      </c>
      <c r="D15" s="9" t="str">
        <f>'1'!D15</f>
        <v>IEM</v>
      </c>
      <c r="E15" s="9">
        <v>28</v>
      </c>
      <c r="F15" s="9">
        <v>26</v>
      </c>
      <c r="G15" s="9"/>
      <c r="H15" s="10"/>
      <c r="I15" s="9">
        <v>2</v>
      </c>
      <c r="J15" s="10"/>
      <c r="K15" s="9">
        <v>0</v>
      </c>
      <c r="L15" s="10">
        <v>0</v>
      </c>
      <c r="M15" s="21">
        <v>0.89</v>
      </c>
      <c r="N15" s="15">
        <v>0.82</v>
      </c>
    </row>
    <row r="16" spans="1:14" s="11" customFormat="1" ht="25.5" x14ac:dyDescent="0.2">
      <c r="A16" s="9" t="s">
        <v>38</v>
      </c>
      <c r="B16" s="9"/>
      <c r="C16" s="9" t="s">
        <v>40</v>
      </c>
      <c r="D16" s="9" t="str">
        <f>'1'!D16</f>
        <v>IEM</v>
      </c>
      <c r="E16" s="9">
        <v>15</v>
      </c>
      <c r="F16" s="9">
        <v>15</v>
      </c>
      <c r="G16" s="9"/>
      <c r="H16" s="10"/>
      <c r="I16" s="9">
        <v>0</v>
      </c>
      <c r="J16" s="10"/>
      <c r="K16" s="9">
        <v>0</v>
      </c>
      <c r="L16" s="10">
        <v>0</v>
      </c>
      <c r="M16" s="21">
        <v>0.96</v>
      </c>
      <c r="N16" s="15">
        <v>0.96</v>
      </c>
    </row>
    <row r="17" spans="1:14" s="11" customFormat="1" ht="25.5" x14ac:dyDescent="0.2">
      <c r="A17" s="9" t="s">
        <v>38</v>
      </c>
      <c r="B17" s="9"/>
      <c r="C17" s="9" t="s">
        <v>40</v>
      </c>
      <c r="D17" s="9" t="str">
        <f>'1'!D17</f>
        <v>IEM</v>
      </c>
      <c r="E17" s="9">
        <v>15</v>
      </c>
      <c r="F17" s="9">
        <v>15</v>
      </c>
      <c r="G17" s="9"/>
      <c r="H17" s="10"/>
      <c r="I17" s="9">
        <v>0</v>
      </c>
      <c r="J17" s="10"/>
      <c r="K17" s="9">
        <v>0</v>
      </c>
      <c r="L17" s="10">
        <v>0</v>
      </c>
      <c r="M17" s="21">
        <v>0.96</v>
      </c>
      <c r="N17" s="15">
        <v>0.96</v>
      </c>
    </row>
    <row r="18" spans="1:14" s="11" customFormat="1" ht="25.5" x14ac:dyDescent="0.2">
      <c r="A18" s="9" t="s">
        <v>41</v>
      </c>
      <c r="B18" s="9"/>
      <c r="C18" s="9" t="s">
        <v>42</v>
      </c>
      <c r="D18" s="9" t="s">
        <v>36</v>
      </c>
      <c r="E18" s="9">
        <v>32</v>
      </c>
      <c r="F18" s="9">
        <v>25</v>
      </c>
      <c r="G18" s="9"/>
      <c r="H18" s="10"/>
      <c r="I18" s="9">
        <v>7</v>
      </c>
      <c r="J18" s="10"/>
      <c r="K18" s="9">
        <v>0</v>
      </c>
      <c r="L18" s="10">
        <v>0</v>
      </c>
      <c r="M18" s="21">
        <v>0.73</v>
      </c>
      <c r="N18" s="15">
        <v>0.56999999999999995</v>
      </c>
    </row>
    <row r="19" spans="1:14" s="11" customFormat="1" ht="25.5" x14ac:dyDescent="0.2">
      <c r="A19" s="9" t="s">
        <v>43</v>
      </c>
      <c r="B19" s="9"/>
      <c r="C19" s="9" t="s">
        <v>40</v>
      </c>
      <c r="D19" s="9" t="s">
        <v>36</v>
      </c>
      <c r="E19" s="9">
        <v>16</v>
      </c>
      <c r="F19" s="9">
        <v>15</v>
      </c>
      <c r="G19" s="9"/>
      <c r="H19" s="10"/>
      <c r="I19" s="9">
        <v>1</v>
      </c>
      <c r="J19" s="10"/>
      <c r="K19" s="9">
        <v>0</v>
      </c>
      <c r="L19" s="10">
        <v>0</v>
      </c>
      <c r="M19" s="21">
        <v>0.9375</v>
      </c>
      <c r="N19" s="15">
        <v>0.87890000000000001</v>
      </c>
    </row>
    <row r="20" spans="1:14" s="11" customFormat="1" ht="25.5" x14ac:dyDescent="0.2">
      <c r="A20" s="9" t="s">
        <v>43</v>
      </c>
      <c r="B20" s="9"/>
      <c r="C20" s="9" t="s">
        <v>40</v>
      </c>
      <c r="D20" s="9" t="s">
        <v>36</v>
      </c>
      <c r="E20" s="9">
        <v>16</v>
      </c>
      <c r="F20" s="9">
        <v>15</v>
      </c>
      <c r="G20" s="9"/>
      <c r="H20" s="10"/>
      <c r="I20" s="9">
        <v>1</v>
      </c>
      <c r="J20" s="10"/>
      <c r="K20" s="9">
        <v>0</v>
      </c>
      <c r="L20" s="10">
        <v>0</v>
      </c>
      <c r="M20" s="21">
        <v>0.9</v>
      </c>
      <c r="N20" s="15">
        <v>0.84</v>
      </c>
    </row>
    <row r="21" spans="1:14" s="11" customFormat="1" x14ac:dyDescent="0.2">
      <c r="A21" s="9">
        <v>0</v>
      </c>
      <c r="B21" s="9"/>
      <c r="C21" s="9"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ref="I21:I28" si="0">(E21-SUM(F21:G21))-K21</f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150</v>
      </c>
      <c r="F28" s="17">
        <f>SUM(F14:F27)</f>
        <v>137</v>
      </c>
      <c r="G28" s="17">
        <f>SUM(G14:G27)</f>
        <v>0</v>
      </c>
      <c r="H28" s="18">
        <f>SUM(F28:G28)/E28</f>
        <v>0.91333333333333333</v>
      </c>
      <c r="I28" s="17">
        <f t="shared" si="0"/>
        <v>13</v>
      </c>
      <c r="J28" s="18">
        <f t="shared" ref="J28" si="1">I28/E28</f>
        <v>8.666666666666667E-2</v>
      </c>
      <c r="K28" s="17">
        <f>SUM(K14:K27)</f>
        <v>0</v>
      </c>
      <c r="L28" s="18">
        <f t="shared" ref="L28" si="2">K28/E28</f>
        <v>0</v>
      </c>
      <c r="M28" s="17">
        <f>AVERAGE(M14:M27)</f>
        <v>0.89535714285714285</v>
      </c>
      <c r="N28" s="19">
        <f>AVERAGE(N14:N27)</f>
        <v>0.83555714285714278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M.I.I. FRANCISCO JAVIER TORRES PEREZ</v>
      </c>
      <c r="C37" s="24"/>
      <c r="D37" s="24"/>
      <c r="E37" s="13"/>
      <c r="F37" s="13"/>
      <c r="G37" s="24" t="s">
        <v>37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Normal="100" zoomScaleSheetLayoutView="100" workbookViewId="0">
      <selection activeCell="E17" sqref="E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34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 t="s">
        <v>29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">
        <v>44</v>
      </c>
      <c r="M8" s="30"/>
      <c r="N8" s="30"/>
    </row>
    <row r="10" spans="1:14" x14ac:dyDescent="0.2">
      <c r="A10" s="4" t="s">
        <v>8</v>
      </c>
      <c r="B10" s="30" t="str">
        <f>'1'!B10</f>
        <v>M.I.I. FRANCISCO JAVIER TORRES PEREZ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 xml:space="preserve">CONTROLES ELECTRICOS </v>
      </c>
      <c r="B14" s="9" t="s">
        <v>33</v>
      </c>
      <c r="C14" s="9" t="str">
        <f>'1'!C14</f>
        <v>702 A</v>
      </c>
      <c r="D14" s="9" t="str">
        <f>'1'!D14</f>
        <v>IEM</v>
      </c>
      <c r="E14" s="9">
        <f>'1'!E14</f>
        <v>28</v>
      </c>
      <c r="F14" s="9">
        <v>26</v>
      </c>
      <c r="G14" s="9"/>
      <c r="H14" s="10">
        <v>0.92849999999999999</v>
      </c>
      <c r="I14" s="9">
        <f t="shared" ref="I14:I28" si="0">(E14-SUM(F14:G14))-K14</f>
        <v>2</v>
      </c>
      <c r="J14" s="10">
        <f>I14/E14</f>
        <v>7.1428571428571425E-2</v>
      </c>
      <c r="K14" s="9">
        <v>0</v>
      </c>
      <c r="L14" s="10">
        <f t="shared" ref="L14:L28" si="1">K14/E14</f>
        <v>0</v>
      </c>
      <c r="M14" s="21">
        <v>0.87639999999999996</v>
      </c>
      <c r="N14" s="15">
        <v>0.92849999999999999</v>
      </c>
    </row>
    <row r="15" spans="1:14" s="11" customFormat="1" ht="25.5" x14ac:dyDescent="0.2">
      <c r="A15" s="9" t="str">
        <f>'1'!A15</f>
        <v xml:space="preserve">CONTROLES ELECTRICOS </v>
      </c>
      <c r="B15" s="9" t="s">
        <v>33</v>
      </c>
      <c r="C15" s="9" t="str">
        <f>'1'!C15</f>
        <v>702 B</v>
      </c>
      <c r="D15" s="9" t="str">
        <f>'1'!D15</f>
        <v>IEM</v>
      </c>
      <c r="E15" s="9">
        <f>'1'!E15</f>
        <v>15</v>
      </c>
      <c r="F15" s="9">
        <v>15</v>
      </c>
      <c r="G15" s="9"/>
      <c r="H15" s="10">
        <v>1</v>
      </c>
      <c r="I15" s="9">
        <f t="shared" si="0"/>
        <v>0</v>
      </c>
      <c r="J15" s="10">
        <v>0</v>
      </c>
      <c r="K15" s="9">
        <v>0</v>
      </c>
      <c r="L15" s="10">
        <v>0</v>
      </c>
      <c r="M15" s="9">
        <v>94.73</v>
      </c>
      <c r="N15" s="15">
        <v>0.93330000000000002</v>
      </c>
    </row>
    <row r="16" spans="1:14" s="11" customFormat="1" ht="25.5" x14ac:dyDescent="0.2">
      <c r="A16" s="9" t="str">
        <f>'1'!A16</f>
        <v>INSTALACIONES ELECTRICAS</v>
      </c>
      <c r="B16" s="9" t="s">
        <v>33</v>
      </c>
      <c r="C16" s="9" t="str">
        <f>'1'!C16</f>
        <v>502 A</v>
      </c>
      <c r="D16" s="9" t="str">
        <f>'1'!D16</f>
        <v>IEM</v>
      </c>
      <c r="E16" s="9">
        <f>'1'!E16</f>
        <v>32</v>
      </c>
      <c r="F16" s="9">
        <v>23</v>
      </c>
      <c r="G16" s="9"/>
      <c r="H16" s="10">
        <v>0.71870000000000001</v>
      </c>
      <c r="I16" s="9">
        <f t="shared" si="0"/>
        <v>9</v>
      </c>
      <c r="J16" s="10">
        <v>0.28000000000000003</v>
      </c>
      <c r="K16" s="9">
        <v>0</v>
      </c>
      <c r="L16" s="10">
        <v>0</v>
      </c>
      <c r="M16" s="9">
        <v>67.959999999999994</v>
      </c>
      <c r="N16" s="15">
        <v>0.4884</v>
      </c>
    </row>
    <row r="17" spans="1:14" s="11" customFormat="1" ht="25.5" x14ac:dyDescent="0.2">
      <c r="A17" s="9" t="str">
        <f>'1'!A17</f>
        <v>AHORRO DE ENERGIA</v>
      </c>
      <c r="B17" s="9" t="s">
        <v>33</v>
      </c>
      <c r="C17" s="9" t="str">
        <f>'1'!C17</f>
        <v>702 B</v>
      </c>
      <c r="D17" s="9" t="str">
        <f>'1'!D17</f>
        <v>IEM</v>
      </c>
      <c r="E17" s="9">
        <f>'1'!E17</f>
        <v>16</v>
      </c>
      <c r="F17" s="9">
        <v>15</v>
      </c>
      <c r="G17" s="9"/>
      <c r="H17" s="10">
        <v>0.9375</v>
      </c>
      <c r="I17" s="9">
        <f t="shared" si="0"/>
        <v>1</v>
      </c>
      <c r="J17" s="10">
        <v>0.06</v>
      </c>
      <c r="K17" s="9">
        <v>0</v>
      </c>
      <c r="L17" s="10">
        <v>0</v>
      </c>
      <c r="M17" s="9">
        <v>89.5</v>
      </c>
      <c r="N17" s="15">
        <v>0.83899999999999997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79</v>
      </c>
      <c r="G28" s="17">
        <f>SUM(G14:G27)</f>
        <v>0</v>
      </c>
      <c r="H28" s="18">
        <f>SUM(F28:G28)/E28</f>
        <v>0.86813186813186816</v>
      </c>
      <c r="I28" s="17">
        <f t="shared" si="0"/>
        <v>12</v>
      </c>
      <c r="J28" s="18">
        <f t="shared" ref="J14:J28" si="2">I28/E28</f>
        <v>0.13186813186813187</v>
      </c>
      <c r="K28" s="17">
        <f>SUM(K14:K27)</f>
        <v>0</v>
      </c>
      <c r="L28" s="18">
        <f t="shared" si="1"/>
        <v>0</v>
      </c>
      <c r="M28" s="17">
        <f>AVERAGE(M14:M27)</f>
        <v>63.266599999999997</v>
      </c>
      <c r="N28" s="19">
        <f>AVERAGE(N14:N27)</f>
        <v>0.79730000000000001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M.I.I. FRANCISCO JAVIER TORRES PEREZ</v>
      </c>
      <c r="C37" s="24"/>
      <c r="D37" s="24"/>
      <c r="E37" s="13"/>
      <c r="F37" s="13"/>
      <c r="G37" s="24" t="s">
        <v>37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USUARIO</cp:lastModifiedBy>
  <cp:revision/>
  <dcterms:created xsi:type="dcterms:W3CDTF">2021-11-22T14:45:25Z</dcterms:created>
  <dcterms:modified xsi:type="dcterms:W3CDTF">2025-01-08T06:45:46Z</dcterms:modified>
  <cp:category/>
  <cp:contentStatus/>
</cp:coreProperties>
</file>