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"/>
    </mc:Choice>
  </mc:AlternateContent>
  <xr:revisionPtr revIDLastSave="0" documentId="13_ncr:1_{397023FD-5B46-4BB7-9C1B-3A0D9DB694A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J17" i="5" s="1"/>
  <c r="C17" i="5"/>
  <c r="A17" i="5"/>
  <c r="E16" i="5"/>
  <c r="J16" i="5" s="1"/>
  <c r="D16" i="5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5"/>
  <c r="D17" i="2"/>
  <c r="D17" i="3"/>
  <c r="D17" i="4"/>
  <c r="D14" i="3" l="1"/>
  <c r="D14" i="4"/>
  <c r="D14" i="5"/>
  <c r="D14" i="1"/>
  <c r="D14" i="2"/>
  <c r="D15" i="2"/>
  <c r="D15" i="4"/>
  <c r="D15" i="3"/>
  <c r="D15" i="1"/>
  <c r="D15" i="5"/>
</calcChain>
</file>

<file path=xl/sharedStrings.xml><?xml version="1.0" encoding="utf-8"?>
<sst xmlns="http://schemas.openxmlformats.org/spreadsheetml/2006/main" count="172" uniqueCount="46">
  <si>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</si>
  <si>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</si>
  <si>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</si>
  <si>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</si>
  <si>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</si>
  <si>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</si>
  <si>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</si>
  <si>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</si>
  <si>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</si>
  <si>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Agosto-Diciembre 2024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</si>
  <si>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</si>
  <si>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</si>
  <si>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</si>
  <si>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</si>
  <si>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</si>
  <si>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</si>
  <si>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</si>
  <si>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</si>
  <si>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</si>
  <si>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</si>
  <si>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</si>
  <si>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</si>
  <si>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</si>
  <si>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</si>
  <si>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</si>
  <si>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</si>
  <si>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</si>
  <si>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APLICACIONES MOVILES I</t>
  </si>
  <si>
    <t>704AP</t>
  </si>
  <si>
    <t>APLICACIONES EMPRESARIALES</t>
  </si>
  <si>
    <t>704IN</t>
  </si>
  <si>
    <t>LENGUAJES Y AUTOMATAS I</t>
  </si>
  <si>
    <t>ARRTR</t>
  </si>
  <si>
    <t>IIND</t>
  </si>
  <si>
    <t>FUNDAMENTOS DE BASE DE DATOS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</si>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</sst>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2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1">
        <v>1</v>
      </c>
      <c r="C8" s="30"/>
      <c r="D8" s="3" t="s">
        <v>6</v>
      </c>
      <c r="E8" s="21">
        <v>4</v>
      </c>
      <c r="F8" s="1"/>
      <c r="G8" s="20" t="s">
        <v>7</v>
      </c>
      <c r="H8" s="21">
        <v>4</v>
      </c>
      <c r="I8" s="40" t="s">
        <v>8</v>
      </c>
      <c r="J8" s="24"/>
      <c r="K8" s="24"/>
      <c r="L8" s="31" t="s">
        <v>9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10</v>
      </c>
      <c r="B10" s="31" t="s">
        <v>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12</v>
      </c>
      <c r="B12" s="35" t="s">
        <v>13</v>
      </c>
      <c r="C12" s="35" t="s">
        <v>14</v>
      </c>
      <c r="D12" s="37" t="s">
        <v>15</v>
      </c>
      <c r="E12" s="37" t="s">
        <v>16</v>
      </c>
      <c r="F12" s="41" t="s">
        <v>17</v>
      </c>
      <c r="G12" s="42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8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4" t="s">
        <v>25</v>
      </c>
      <c r="G13" s="4" t="s">
        <v>26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27</v>
      </c>
      <c r="B14" s="5">
        <v>1</v>
      </c>
      <c r="C14" s="5" t="s">
        <v>28</v>
      </c>
      <c r="D14" s="5" t="str">
        <f ca="1">'1'!D14</f>
        <v>ISC</v>
      </c>
      <c r="E14" s="5"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83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29</v>
      </c>
      <c r="B15" s="5">
        <v>1</v>
      </c>
      <c r="C15" s="5" t="s">
        <v>30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31</v>
      </c>
      <c r="B16" s="5">
        <v>1</v>
      </c>
      <c r="C16" s="5" t="s">
        <v>32</v>
      </c>
      <c r="D16" s="5" t="s">
        <v>33</v>
      </c>
      <c r="E16" s="5"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68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34</v>
      </c>
      <c r="B17" s="5">
        <v>1</v>
      </c>
      <c r="C17" s="5" t="s">
        <v>32</v>
      </c>
      <c r="D17" s="5" t="s">
        <v>33</v>
      </c>
      <c r="E17" s="5">
        <v>12</v>
      </c>
      <c r="F17" s="5">
        <v>8</v>
      </c>
      <c r="G17" s="5"/>
      <c r="H17" s="6"/>
      <c r="I17" s="5">
        <f t="shared" si="0"/>
        <v>4</v>
      </c>
      <c r="J17" s="6"/>
      <c r="K17" s="5">
        <v>0</v>
      </c>
      <c r="L17" s="6">
        <v>0</v>
      </c>
      <c r="M17" s="5">
        <v>52</v>
      </c>
      <c r="N17" s="7">
        <v>0.66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SUM(F14:F17)</f>
        <v>43</v>
      </c>
      <c r="G28" s="11"/>
      <c r="H28" s="12"/>
      <c r="I28" s="11">
        <f>SUM(I14:I17)</f>
        <v>6</v>
      </c>
      <c r="J28" s="12"/>
      <c r="K28" s="11">
        <v>0</v>
      </c>
      <c r="L28" s="12">
        <v>0</v>
      </c>
      <c r="M28" s="11">
        <f>AVERAGE(M14:M17)</f>
        <v>72.25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37</v>
      </c>
      <c r="C33" s="24"/>
      <c r="D33" s="24"/>
      <c r="E33" s="1"/>
      <c r="F33" s="1"/>
      <c r="G33" s="28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39</v>
      </c>
      <c r="B35" s="24"/>
      <c r="C35" s="22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15"/>
      <c r="F37" s="15"/>
      <c r="G37" s="25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6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1">
        <v>2</v>
      </c>
      <c r="C8" s="30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Agosto-Diciembre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12</v>
      </c>
      <c r="B12" s="35" t="s">
        <v>13</v>
      </c>
      <c r="C12" s="35" t="s">
        <v>14</v>
      </c>
      <c r="D12" s="37" t="s">
        <v>15</v>
      </c>
      <c r="E12" s="37" t="s">
        <v>16</v>
      </c>
      <c r="F12" s="41" t="s">
        <v>17</v>
      </c>
      <c r="G12" s="42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8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4" t="s">
        <v>25</v>
      </c>
      <c r="G13" s="4" t="s">
        <v>26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</v>
      </c>
      <c r="B14" s="5">
        <v>2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APLICACIONES EMPRESARIALES</v>
      </c>
      <c r="B15" s="5">
        <v>2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81</v>
      </c>
      <c r="N15" s="7">
        <v>0.93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LENGUAJES Y AUTOMATAS I</v>
      </c>
      <c r="B16" s="5">
        <v>2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73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FUNDAMENTOS DE BASE DE DATOS</v>
      </c>
      <c r="B17" s="5">
        <v>2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8</v>
      </c>
      <c r="G17" s="5"/>
      <c r="H17" s="6"/>
      <c r="I17" s="5">
        <f t="shared" si="0"/>
        <v>4</v>
      </c>
      <c r="J17" s="6"/>
      <c r="K17" s="5">
        <v>0</v>
      </c>
      <c r="L17" s="6">
        <v>0</v>
      </c>
      <c r="M17" s="5">
        <v>65</v>
      </c>
      <c r="N17" s="7">
        <v>0.83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42</v>
      </c>
      <c r="G28" s="11"/>
      <c r="H28" s="12"/>
      <c r="I28" s="11">
        <f>SUM(I14:I17)</f>
        <v>7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37</v>
      </c>
      <c r="C33" s="24"/>
      <c r="D33" s="24"/>
      <c r="E33" s="1"/>
      <c r="F33" s="1"/>
      <c r="G33" s="28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39</v>
      </c>
      <c r="B35" s="24"/>
      <c r="C35" s="22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15"/>
      <c r="F37" s="15"/>
      <c r="G37" s="25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6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42</v>
      </c>
      <c r="F6" s="30"/>
      <c r="G6" s="30"/>
      <c r="H6" s="30"/>
      <c r="I6" s="30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1">
        <v>1</v>
      </c>
      <c r="C8" s="30"/>
      <c r="D8" s="3" t="s">
        <v>6</v>
      </c>
      <c r="E8" s="19">
        <v>4</v>
      </c>
      <c r="G8" s="20" t="s">
        <v>7</v>
      </c>
      <c r="H8" s="19">
        <v>4</v>
      </c>
      <c r="I8" s="40" t="s">
        <v>8</v>
      </c>
      <c r="J8" s="24"/>
      <c r="K8" s="24"/>
      <c r="L8" s="31" t="str">
        <f>'1'!L8</f>
        <v>Agosto-Diciembre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12</v>
      </c>
      <c r="B12" s="35" t="s">
        <v>13</v>
      </c>
      <c r="C12" s="35" t="s">
        <v>14</v>
      </c>
      <c r="D12" s="37" t="s">
        <v>15</v>
      </c>
      <c r="E12" s="37" t="s">
        <v>16</v>
      </c>
      <c r="F12" s="41" t="s">
        <v>17</v>
      </c>
      <c r="G12" s="42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8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4" t="s">
        <v>25</v>
      </c>
      <c r="G13" s="4" t="s">
        <v>26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</v>
      </c>
      <c r="B14" s="5">
        <v>3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84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APLICACIONES EMPRESARIALES</v>
      </c>
      <c r="B15" s="5">
        <v>3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78</v>
      </c>
      <c r="N15" s="7">
        <v>0.86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LENGUAJES Y AUTOMATAS I</v>
      </c>
      <c r="B16" s="5">
        <v>3</v>
      </c>
      <c r="C16" s="5" t="str">
        <f>'1'!C16</f>
        <v>ARRTR</v>
      </c>
      <c r="D16" s="5" t="s">
        <v>43</v>
      </c>
      <c r="E16" s="5">
        <f>'1'!E16</f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70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FUNDAMENTOS DE BASE DE DATOS</v>
      </c>
      <c r="B17" s="5">
        <v>3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11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71</v>
      </c>
      <c r="N17" s="7">
        <v>0.57999999999999996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/>
      <c r="D18" s="5"/>
      <c r="E18" s="5"/>
      <c r="F18" s="5">
        <v>0</v>
      </c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45</v>
      </c>
      <c r="G28" s="11"/>
      <c r="H28" s="12"/>
      <c r="I28" s="11">
        <f>SUM(I14:I17)</f>
        <v>4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37</v>
      </c>
      <c r="C33" s="24"/>
      <c r="D33" s="24"/>
      <c r="E33" s="1"/>
      <c r="F33" s="1"/>
      <c r="G33" s="28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39</v>
      </c>
      <c r="B35" s="24"/>
      <c r="C35" s="22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15"/>
      <c r="F37" s="15"/>
      <c r="G37" s="25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7" workbookViewId="0">
      <selection activeCell="M14" sqref="M14: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42</v>
      </c>
      <c r="F6" s="30"/>
      <c r="G6" s="30"/>
      <c r="H6" s="30"/>
      <c r="I6" s="30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1">
        <v>4</v>
      </c>
      <c r="C8" s="30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Agosto-Diciembre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12</v>
      </c>
      <c r="B12" s="35" t="s">
        <v>13</v>
      </c>
      <c r="C12" s="35" t="s">
        <v>14</v>
      </c>
      <c r="D12" s="37" t="s">
        <v>15</v>
      </c>
      <c r="E12" s="37" t="s">
        <v>16</v>
      </c>
      <c r="F12" s="41" t="s">
        <v>17</v>
      </c>
      <c r="G12" s="42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8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4" t="s">
        <v>25</v>
      </c>
      <c r="G13" s="4" t="s">
        <v>26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</v>
      </c>
      <c r="B14" s="5">
        <v>4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/>
      <c r="H14" s="6"/>
      <c r="I14" s="5">
        <f t="shared" ref="I14:I18" si="0">(E14-SUM(F14:G14))-K14</f>
        <v>2</v>
      </c>
      <c r="J14" s="6"/>
      <c r="K14" s="5">
        <v>0</v>
      </c>
      <c r="L14" s="6"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APLICACIONES EMPRESARIALES</v>
      </c>
      <c r="B15" s="5">
        <v>4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/>
      <c r="H15" s="6"/>
      <c r="I15" s="5">
        <f t="shared" si="0"/>
        <v>3</v>
      </c>
      <c r="J15" s="6"/>
      <c r="K15" s="5">
        <v>0</v>
      </c>
      <c r="L15" s="6"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LENGUAJES Y AUTOMATAS I</v>
      </c>
      <c r="B16" s="5">
        <v>4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13</v>
      </c>
      <c r="G16" s="5"/>
      <c r="H16" s="6"/>
      <c r="I16" s="5">
        <f t="shared" si="0"/>
        <v>-5</v>
      </c>
      <c r="J16" s="6"/>
      <c r="K16" s="5">
        <v>0</v>
      </c>
      <c r="L16" s="6"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FUNDAMENTOS DE BASE DE DATOS</v>
      </c>
      <c r="B17" s="5">
        <v>4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/>
      <c r="H17" s="6"/>
      <c r="I17" s="5">
        <f t="shared" si="0"/>
        <v>0</v>
      </c>
      <c r="J17" s="6"/>
      <c r="K17" s="5">
        <v>0</v>
      </c>
      <c r="L17" s="6"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>
        <v>0</v>
      </c>
      <c r="G18" s="5"/>
      <c r="H18" s="6"/>
      <c r="I18" s="5">
        <f t="shared" si="0"/>
        <v>0</v>
      </c>
      <c r="J18" s="6"/>
      <c r="K18" s="5">
        <v>0</v>
      </c>
      <c r="L18" s="6">
        <v>0</v>
      </c>
      <c r="M18" s="5">
        <v>0</v>
      </c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37</v>
      </c>
      <c r="C33" s="24"/>
      <c r="D33" s="24"/>
      <c r="E33" s="1"/>
      <c r="F33" s="1"/>
      <c r="G33" s="28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39</v>
      </c>
      <c r="B35" s="24"/>
      <c r="C35" s="22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15"/>
      <c r="F37" s="15"/>
      <c r="G37" s="25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26" workbookViewId="0">
      <selection activeCell="M21" sqref="M21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42</v>
      </c>
      <c r="F6" s="30"/>
      <c r="G6" s="30"/>
      <c r="H6" s="30"/>
      <c r="I6" s="30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1" t="s">
        <v>44</v>
      </c>
      <c r="C8" s="30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Agosto-Diciembre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12</v>
      </c>
      <c r="B12" s="35" t="s">
        <v>13</v>
      </c>
      <c r="C12" s="35" t="s">
        <v>14</v>
      </c>
      <c r="D12" s="37" t="s">
        <v>15</v>
      </c>
      <c r="E12" s="37" t="s">
        <v>16</v>
      </c>
      <c r="F12" s="41" t="s">
        <v>17</v>
      </c>
      <c r="G12" s="42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8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4" t="s">
        <v>25</v>
      </c>
      <c r="G13" s="4" t="s">
        <v>26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</v>
      </c>
      <c r="B14" s="5"/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>
        <v>0</v>
      </c>
      <c r="H14" s="6">
        <f t="shared" ref="H14:H17" si="0">F14/E14</f>
        <v>0.8571428571428571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APLICACIONES EMPRESARIALES</v>
      </c>
      <c r="B15" s="5"/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>
        <v>0</v>
      </c>
      <c r="H15" s="6">
        <f t="shared" si="0"/>
        <v>0.8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LENGUAJES Y AUTOMATAS I</v>
      </c>
      <c r="B16" s="5"/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14</v>
      </c>
      <c r="G16" s="5">
        <v>0</v>
      </c>
      <c r="H16" s="6">
        <f t="shared" si="0"/>
        <v>1.75</v>
      </c>
      <c r="I16" s="5">
        <v>4</v>
      </c>
      <c r="J16" s="6">
        <f t="shared" si="1"/>
        <v>0.5</v>
      </c>
      <c r="K16" s="5"/>
      <c r="L16" s="6">
        <f t="shared" si="2"/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FUNDAMENTOS DE BASE DE DATOS</v>
      </c>
      <c r="B17" s="5"/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>
        <v>0</v>
      </c>
      <c r="H17" s="6">
        <f t="shared" si="0"/>
        <v>1</v>
      </c>
      <c r="I17" s="5">
        <v>4</v>
      </c>
      <c r="J17" s="6">
        <f t="shared" si="1"/>
        <v>0.33333333333333331</v>
      </c>
      <c r="K17" s="5"/>
      <c r="L17" s="6">
        <f t="shared" si="2"/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 t="s">
        <v>45</v>
      </c>
      <c r="C28" s="11" t="s">
        <v>45</v>
      </c>
      <c r="D28" s="11" t="s">
        <v>45</v>
      </c>
      <c r="E28" s="11">
        <f t="shared" ref="E28:G28" si="3">SUM(E14:E27)</f>
        <v>49</v>
      </c>
      <c r="F28" s="11">
        <f t="shared" si="3"/>
        <v>50</v>
      </c>
      <c r="G28" s="11">
        <f t="shared" si="3"/>
        <v>0</v>
      </c>
      <c r="H28" s="12">
        <f>SUM(F28:G28)/E28</f>
        <v>1.0204081632653061</v>
      </c>
      <c r="I28" s="11">
        <f>(E28-SUM(F28:G28))-K28</f>
        <v>-1</v>
      </c>
      <c r="J28" s="12">
        <f>I28/E28</f>
        <v>-2.0408163265306121E-2</v>
      </c>
      <c r="K28" s="11">
        <f>SUM(K14:K27)</f>
        <v>0</v>
      </c>
      <c r="L28" s="12">
        <f>K28/E28</f>
        <v>0</v>
      </c>
      <c r="M28" s="11">
        <f t="shared" ref="M28:N28" si="4">AVERAGE(M14:M27)</f>
        <v>75.5</v>
      </c>
      <c r="N28" s="13">
        <f t="shared" si="4"/>
        <v>0.73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37</v>
      </c>
      <c r="C33" s="24"/>
      <c r="D33" s="24"/>
      <c r="E33" s="1"/>
      <c r="F33" s="1"/>
      <c r="G33" s="28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39</v>
      </c>
      <c r="B35" s="24"/>
      <c r="C35" s="22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6" t="str">
        <f>B10</f>
        <v>VICTOR MANUEL CHONTAL AMADOR</v>
      </c>
      <c r="C37" s="47"/>
      <c r="D37" s="47"/>
      <c r="E37" s="15"/>
      <c r="F37" s="15"/>
      <c r="G37" s="25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2024-11-26T13:46:54Z</dcterms:modified>
  <cp:category/>
  <cp:contentStatus/>
</cp:coreProperties>
</file>