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870BF894-A2F4-4FE3-9C86-4FD622174ED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2" l="1"/>
  <c r="L18" i="25"/>
  <c r="L17" i="25"/>
  <c r="L16" i="25"/>
  <c r="L15" i="25"/>
  <c r="L14" i="25"/>
  <c r="L18" i="24"/>
  <c r="L17" i="24"/>
  <c r="L16" i="24"/>
  <c r="L15" i="24"/>
  <c r="L14" i="24"/>
  <c r="L18" i="23"/>
  <c r="L17" i="23"/>
  <c r="L16" i="23"/>
  <c r="L15" i="23"/>
  <c r="L14" i="23"/>
  <c r="L20" i="22"/>
  <c r="L18" i="22"/>
  <c r="L16" i="22"/>
  <c r="L23" i="22"/>
  <c r="Q15" i="10"/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<sst xmlns="http://schemas.openxmlformats.org/spreadsheetml/2006/main" count="261" uniqueCount="47">
  <si>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</si>
  <si>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</si>
  <si>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</si>
  <si>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</si>
  <si>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</si>
  <si>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</si>
  <si>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</si>
  <si>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</si>
  <si>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</si>
  <si>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</si>
  <si>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</si>
  <si>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</si>
  <si>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</si>
  <si>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</si>
  <si>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</si>
  <si>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</si>
  <si>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</si>
  <si>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</si>
  <si>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</si>
  <si>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</si>
  <si>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</si>
  <si>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</si>
  <si>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</si>
  <si>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</si>
  <si>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</si>
  <si>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</si>
  <si>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</si>
  <si>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</si>
  <si>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</si>
  <si>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</si>
  <si>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</si>
  <si>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</si>
  <si>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</si>
  <si>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</si>
  <si>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</si>
  <si>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</si>
  <si>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II</t>
  </si>
  <si>
    <t>SISTEMAS HIDR. NEU. POTNCIA</t>
  </si>
  <si>
    <t>702A</t>
  </si>
  <si>
    <t>DIBUJO ASISTIDO POR COMPUTADORA</t>
  </si>
  <si>
    <t>111-B</t>
  </si>
  <si>
    <t xml:space="preserve">METROLOGIA Y NORMALIZACION </t>
  </si>
  <si>
    <t>111-A</t>
  </si>
  <si>
    <t>METROLOGIA Y NORMALIZACION</t>
  </si>
  <si>
    <t xml:space="preserve">SISTEMAS Y MAQUINAS DE FLUIDOS </t>
  </si>
  <si>
    <t>502A</t>
  </si>
  <si>
    <t>AGO -DIC,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</si>
</sst>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85" zoomScaleNormal="85" zoomScaleSheetLayoutView="100" workbookViewId="0">
      <selection activeCell="P10" sqref="P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46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7" s="11" customFormat="1" ht="25.5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100</v>
      </c>
      <c r="N14" s="15">
        <v>1</v>
      </c>
    </row>
    <row r="15" spans="1:17" s="11" customFormat="1" ht="25.5" x14ac:dyDescent="0.2">
      <c r="A15" s="8" t="s">
        <v>41</v>
      </c>
      <c r="B15" s="9" t="s">
        <v>21</v>
      </c>
      <c r="C15" s="9" t="s">
        <v>42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  <c r="Q15" s="11">
        <f>12/13</f>
        <v>0.92307692307692313</v>
      </c>
    </row>
    <row r="16" spans="1:17" s="11" customFormat="1" ht="25.5" x14ac:dyDescent="0.2">
      <c r="A16" s="8" t="s">
        <v>43</v>
      </c>
      <c r="B16" s="9" t="s">
        <v>21</v>
      </c>
      <c r="C16" s="9" t="s">
        <v>40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33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 -DIC,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36</v>
      </c>
      <c r="C14" s="9" t="s">
        <v>40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ht="25.5" x14ac:dyDescent="0.2">
      <c r="A15" s="8" t="s">
        <v>41</v>
      </c>
      <c r="B15" s="9" t="s">
        <v>36</v>
      </c>
      <c r="C15" s="9" t="s">
        <v>42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8" t="s">
        <v>43</v>
      </c>
      <c r="B16" s="9" t="s">
        <v>36</v>
      </c>
      <c r="C16" s="9" t="s">
        <v>40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x14ac:dyDescent="0.2">
      <c r="A17" s="8" t="s">
        <v>37</v>
      </c>
      <c r="B17" s="9" t="s">
        <v>36</v>
      </c>
      <c r="C17" s="9" t="s">
        <v>38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x14ac:dyDescent="0.2">
      <c r="A18" s="8" t="s">
        <v>44</v>
      </c>
      <c r="B18" s="9" t="s">
        <v>36</v>
      </c>
      <c r="C18" s="9" t="s">
        <v>45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 t="e">
        <f>K19/E19</f>
        <v>#DIV/0!</v>
      </c>
      <c r="M19" s="9">
        <v>93</v>
      </c>
      <c r="N19" s="15">
        <v>0.62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>K20/E20</f>
        <v>#DIV/0!</v>
      </c>
      <c r="M20" s="9">
        <v>97</v>
      </c>
      <c r="N20" s="15">
        <v>0.91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>K21/E21</f>
        <v>#DIV/0!</v>
      </c>
      <c r="M21" s="9">
        <v>97</v>
      </c>
      <c r="N21" s="15">
        <v>0.91</v>
      </c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>K23/E23</f>
        <v>#DIV/0!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148</v>
      </c>
      <c r="J28" s="18">
        <f t="shared" ref="J28" si="3">I28/E28</f>
        <v>1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8" zoomScale="85" zoomScaleNormal="85" zoomScaleSheetLayoutView="100" workbookViewId="0">
      <selection activeCell="L19" sqref="L19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 -DIC,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36</v>
      </c>
      <c r="C14" s="9" t="s">
        <v>40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8" t="s">
        <v>41</v>
      </c>
      <c r="B15" s="9" t="s">
        <v>36</v>
      </c>
      <c r="C15" s="9" t="s">
        <v>42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ht="25.5" x14ac:dyDescent="0.2">
      <c r="A16" s="8" t="s">
        <v>43</v>
      </c>
      <c r="B16" s="9" t="s">
        <v>36</v>
      </c>
      <c r="C16" s="9" t="s">
        <v>40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x14ac:dyDescent="0.2">
      <c r="A17" s="8" t="s">
        <v>37</v>
      </c>
      <c r="B17" s="9" t="s">
        <v>36</v>
      </c>
      <c r="C17" s="9" t="s">
        <v>38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x14ac:dyDescent="0.2">
      <c r="A18" s="8" t="s">
        <v>44</v>
      </c>
      <c r="B18" s="9" t="s">
        <v>36</v>
      </c>
      <c r="C18" s="9" t="s">
        <v>45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2">(E25-SUM(F25:G25))-K25</f>
        <v>148</v>
      </c>
      <c r="J25" s="18">
        <f t="shared" ref="J25" si="3">I25/E25</f>
        <v>1</v>
      </c>
      <c r="K25" s="17">
        <f>SUM(K14:K24)</f>
        <v>0</v>
      </c>
      <c r="L25" s="18">
        <f t="shared" ref="L25" si="4">K25/E25</f>
        <v>0</v>
      </c>
      <c r="M25" s="17">
        <f>AVERAGE(M14:M24)</f>
        <v>95.8</v>
      </c>
      <c r="N25" s="19">
        <f>AVERAGE(N14:N24)</f>
        <v>0.79600000000000004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MII. GUILLERMO PALACIOS PITALUA</v>
      </c>
      <c r="C34" s="40"/>
      <c r="D34" s="40"/>
      <c r="E34" s="13"/>
      <c r="F34" s="13"/>
      <c r="G34" s="40"/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 -DIC,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36</v>
      </c>
      <c r="C14" s="9" t="s">
        <v>40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>
        <f t="shared" ref="L14:L15" si="0">K14/E14</f>
        <v>0</v>
      </c>
      <c r="M14" s="9">
        <v>99</v>
      </c>
      <c r="N14" s="15">
        <v>0.92</v>
      </c>
    </row>
    <row r="15" spans="1:14" s="11" customFormat="1" ht="25.5" x14ac:dyDescent="0.2">
      <c r="A15" s="8" t="s">
        <v>41</v>
      </c>
      <c r="B15" s="9" t="s">
        <v>36</v>
      </c>
      <c r="C15" s="9" t="s">
        <v>42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</row>
    <row r="16" spans="1:14" s="11" customFormat="1" ht="25.5" x14ac:dyDescent="0.2">
      <c r="A16" s="8" t="s">
        <v>43</v>
      </c>
      <c r="B16" s="9" t="s">
        <v>36</v>
      </c>
      <c r="C16" s="9" t="s">
        <v>40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x14ac:dyDescent="0.2">
      <c r="A17" s="8" t="s">
        <v>37</v>
      </c>
      <c r="B17" s="9" t="s">
        <v>36</v>
      </c>
      <c r="C17" s="9" t="s">
        <v>38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x14ac:dyDescent="0.2">
      <c r="A18" s="8" t="s">
        <v>44</v>
      </c>
      <c r="B18" s="9" t="s">
        <v>36</v>
      </c>
      <c r="C18" s="9" t="s">
        <v>45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148</v>
      </c>
      <c r="J28" s="18">
        <f t="shared" ref="J28" si="2">I28/E28</f>
        <v>1</v>
      </c>
      <c r="K28" s="17">
        <f>SUM(K14:K27)</f>
        <v>0</v>
      </c>
      <c r="L28" s="18">
        <f t="shared" ref="L28" si="3">K28/E28</f>
        <v>0</v>
      </c>
      <c r="M28" s="17">
        <f>AVERAGE(M14:M27)</f>
        <v>95.8</v>
      </c>
      <c r="N28" s="19">
        <f>AVERAGE(N14:N27)</f>
        <v>0.79600000000000004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N7" sqref="N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 -DIC,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36</v>
      </c>
      <c r="C14" s="9" t="s">
        <v>40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>
        <f t="shared" ref="L14:L15" si="0">K14/E14</f>
        <v>0</v>
      </c>
      <c r="M14" s="9">
        <v>99</v>
      </c>
      <c r="N14" s="15">
        <v>0.92</v>
      </c>
    </row>
    <row r="15" spans="1:14" s="11" customFormat="1" ht="25.5" x14ac:dyDescent="0.2">
      <c r="A15" s="8" t="s">
        <v>41</v>
      </c>
      <c r="B15" s="9" t="s">
        <v>36</v>
      </c>
      <c r="C15" s="9" t="s">
        <v>42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</row>
    <row r="16" spans="1:14" s="11" customFormat="1" ht="25.5" x14ac:dyDescent="0.2">
      <c r="A16" s="8" t="s">
        <v>43</v>
      </c>
      <c r="B16" s="9" t="s">
        <v>36</v>
      </c>
      <c r="C16" s="9" t="s">
        <v>40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x14ac:dyDescent="0.2">
      <c r="A17" s="8" t="s">
        <v>37</v>
      </c>
      <c r="B17" s="9" t="s">
        <v>36</v>
      </c>
      <c r="C17" s="9" t="s">
        <v>38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x14ac:dyDescent="0.2">
      <c r="A18" s="8" t="s">
        <v>44</v>
      </c>
      <c r="B18" s="9" t="s">
        <v>36</v>
      </c>
      <c r="C18" s="9" t="s">
        <v>45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148</v>
      </c>
      <c r="J28" s="18">
        <f t="shared" ref="J28" si="2">I28/E28</f>
        <v>1</v>
      </c>
      <c r="K28" s="17">
        <f>SUM(K14:K27)</f>
        <v>0</v>
      </c>
      <c r="L28" s="18">
        <f t="shared" ref="L28" si="3">K28/E28</f>
        <v>0</v>
      </c>
      <c r="M28" s="17">
        <f>AVERAGE(M14:M27)</f>
        <v>95.8</v>
      </c>
      <c r="N28" s="19">
        <f>AVERAGE(N14:N27)</f>
        <v>0.79600000000000004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2024-11-12T22:57:40Z</dcterms:modified>
  <cp:category/>
  <cp:contentStatus/>
</cp:coreProperties>
</file>