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ownloads\"/>
    </mc:Choice>
  </mc:AlternateContent>
  <bookViews>
    <workbookView xWindow="0" yWindow="0" windowWidth="20400" windowHeight="7665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'3'!$A$1:$N$34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25" l="1"/>
  <c r="L17" i="25"/>
  <c r="L16" i="25"/>
  <c r="L15" i="25"/>
  <c r="L14" i="25"/>
  <c r="L18" i="24" l="1"/>
  <c r="L17" i="24"/>
  <c r="L16" i="24"/>
  <c r="L17" i="23"/>
  <c r="L15" i="24"/>
  <c r="L14" i="24"/>
  <c r="L16" i="23"/>
  <c r="L21" i="23"/>
  <c r="L20" i="23"/>
  <c r="L19" i="23"/>
  <c r="L18" i="23"/>
  <c r="L15" i="23"/>
  <c r="L14" i="23"/>
  <c r="L21" i="22"/>
  <c r="L20" i="22"/>
  <c r="L19" i="22"/>
  <c r="L18" i="22"/>
  <c r="L17" i="22"/>
  <c r="L16" i="22"/>
  <c r="L15" i="22"/>
  <c r="L14" i="22"/>
  <c r="Q15" i="10"/>
  <c r="N28" i="25" l="1"/>
  <c r="M28" i="25"/>
  <c r="K28" i="25"/>
  <c r="G28" i="25"/>
  <c r="F28" i="25"/>
  <c r="I28" i="25" s="1"/>
  <c r="J28" i="25" s="1"/>
  <c r="B10" i="25"/>
  <c r="B37" i="25"/>
  <c r="L8" i="25"/>
  <c r="H8" i="25"/>
  <c r="E8" i="25"/>
  <c r="N28" i="24"/>
  <c r="M28" i="24"/>
  <c r="K28" i="24"/>
  <c r="G28" i="24"/>
  <c r="F28" i="24"/>
  <c r="B10" i="24"/>
  <c r="B37" i="24"/>
  <c r="L8" i="24"/>
  <c r="H8" i="24"/>
  <c r="E8" i="24"/>
  <c r="N25" i="23"/>
  <c r="M25" i="23"/>
  <c r="K25" i="23"/>
  <c r="G25" i="23"/>
  <c r="F25" i="23"/>
  <c r="B10" i="23"/>
  <c r="B34" i="23"/>
  <c r="L8" i="23"/>
  <c r="H8" i="23"/>
  <c r="E8" i="23"/>
  <c r="B10" i="22"/>
  <c r="B37" i="22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L18" i="10"/>
  <c r="L17" i="10"/>
  <c r="L16" i="10"/>
  <c r="L15" i="10"/>
  <c r="L14" i="10"/>
  <c r="E28" i="25"/>
  <c r="E28" i="24"/>
  <c r="E25" i="23"/>
  <c r="E28" i="22"/>
  <c r="I28" i="10"/>
  <c r="L28" i="10"/>
  <c r="I28" i="24"/>
  <c r="J28" i="24"/>
  <c r="L28" i="24"/>
  <c r="H28" i="24"/>
  <c r="I25" i="23"/>
  <c r="J25" i="23"/>
  <c r="L25" i="23"/>
  <c r="H25" i="23"/>
  <c r="I28" i="22"/>
  <c r="J28" i="22"/>
  <c r="H28" i="22"/>
  <c r="L28" i="22"/>
  <c r="H28" i="25" l="1"/>
  <c r="L28" i="25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<sst xmlns="http://schemas.openxmlformats.org/spreadsheetml/2006/main" count="288" uniqueCount="51">
  <si>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</si>
  <si>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</si>
  <si>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</si>
  <si>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</si>
  <si>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</si>
  <si>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</si>
  <si>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</si>
  <si>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</si>
  <si>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</si>
  <si>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</si>
  <si>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</si>
  <si>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</si>
  <si>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</si>
  <si>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</si>
  <si>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</si>
  <si>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</si>
  <si>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</si>
  <si>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</si>
  <si>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</si>
  <si>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</si>
  <si>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</si>
  <si>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</si>
  <si>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</si>
  <si>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</si>
  <si>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</si>
  <si>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</si>
  <si>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</si>
  <si>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</si>
  <si>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</si>
  <si>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</si>
  <si>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</si>
  <si>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ELECTROMECÁNICA</t>
  </si>
  <si>
    <t>IEM</t>
  </si>
  <si>
    <t>IMEC</t>
  </si>
  <si>
    <t>MII. GUILLERMO PALACIOS PITALUA</t>
  </si>
  <si>
    <t>MII. ESTEBAN DOMINGUEZ FISCAL</t>
  </si>
  <si>
    <t>II</t>
  </si>
  <si>
    <t>III</t>
  </si>
  <si>
    <t>IV</t>
  </si>
  <si>
    <t>SISTEMAS HIDR. NEU. POTNCIA</t>
  </si>
  <si>
    <t>702A</t>
  </si>
  <si>
    <t>DIBUJO ASISTIDO POR COMPUTADORA</t>
  </si>
  <si>
    <t>111-B</t>
  </si>
  <si>
    <t xml:space="preserve">METROLOGIA Y NORMALIZACION </t>
  </si>
  <si>
    <t>111-A</t>
  </si>
  <si>
    <t>METROLOGIA Y NORMALIZACION</t>
  </si>
  <si>
    <t xml:space="preserve">SISTEMAS Y MAQUINAS DE FLUIDOS </t>
  </si>
  <si>
    <t>502A</t>
  </si>
  <si>
    <t>AGO -DIC, 2024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</si>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</sst>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opLeftCell="A4"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7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7" x14ac:dyDescent="0.2">
      <c r="A6" s="25" t="s">
        <v>2</v>
      </c>
      <c r="B6" s="25"/>
      <c r="C6" s="25"/>
      <c r="D6" s="25"/>
      <c r="E6" s="26" t="s">
        <v>31</v>
      </c>
      <c r="F6" s="26"/>
      <c r="G6" s="26"/>
      <c r="H6" s="26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6" t="s">
        <v>4</v>
      </c>
      <c r="C8" s="36"/>
      <c r="D8" s="14" t="s">
        <v>5</v>
      </c>
      <c r="E8" s="5">
        <v>5</v>
      </c>
      <c r="G8" s="4" t="s">
        <v>6</v>
      </c>
      <c r="H8" s="5">
        <v>4</v>
      </c>
      <c r="I8" s="35" t="s">
        <v>7</v>
      </c>
      <c r="J8" s="35"/>
      <c r="K8" s="35"/>
      <c r="L8" s="36" t="s">
        <v>48</v>
      </c>
      <c r="M8" s="36"/>
      <c r="N8" s="36"/>
    </row>
    <row r="10" spans="1:17" x14ac:dyDescent="0.2">
      <c r="A10" s="4" t="s">
        <v>8</v>
      </c>
      <c r="B10" s="36" t="s">
        <v>34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7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7" s="11" customFormat="1" ht="25.5" x14ac:dyDescent="0.2">
      <c r="A14" s="8" t="s">
        <v>41</v>
      </c>
      <c r="B14" s="9" t="s">
        <v>21</v>
      </c>
      <c r="C14" s="9" t="s">
        <v>42</v>
      </c>
      <c r="D14" s="9" t="s">
        <v>33</v>
      </c>
      <c r="E14" s="9">
        <v>26</v>
      </c>
      <c r="F14" s="9">
        <v>26</v>
      </c>
      <c r="G14" s="9"/>
      <c r="H14" s="10"/>
      <c r="I14" s="9"/>
      <c r="J14" s="10"/>
      <c r="K14" s="9"/>
      <c r="L14" s="10">
        <f t="shared" ref="L14:L28" si="0">K14/E14</f>
        <v>0</v>
      </c>
      <c r="M14" s="9">
        <v>100</v>
      </c>
      <c r="N14" s="15">
        <v>1</v>
      </c>
    </row>
    <row r="15" spans="1:17" s="11" customFormat="1" ht="25.5" x14ac:dyDescent="0.2">
      <c r="A15" s="8" t="s">
        <v>43</v>
      </c>
      <c r="B15" s="9" t="s">
        <v>21</v>
      </c>
      <c r="C15" s="9" t="s">
        <v>44</v>
      </c>
      <c r="D15" s="9" t="s">
        <v>33</v>
      </c>
      <c r="E15" s="9">
        <v>30</v>
      </c>
      <c r="F15" s="9">
        <v>30</v>
      </c>
      <c r="G15" s="9"/>
      <c r="H15" s="10"/>
      <c r="I15" s="9"/>
      <c r="J15" s="10"/>
      <c r="K15" s="9"/>
      <c r="L15" s="10">
        <f t="shared" si="0"/>
        <v>0</v>
      </c>
      <c r="M15" s="9">
        <v>100</v>
      </c>
      <c r="N15" s="15">
        <v>1</v>
      </c>
      <c r="Q15" s="11">
        <f>12/13</f>
        <v>0.92307692307692313</v>
      </c>
    </row>
    <row r="16" spans="1:17" s="11" customFormat="1" ht="25.5" x14ac:dyDescent="0.2">
      <c r="A16" s="8" t="s">
        <v>45</v>
      </c>
      <c r="B16" s="9" t="s">
        <v>21</v>
      </c>
      <c r="C16" s="9" t="s">
        <v>42</v>
      </c>
      <c r="D16" s="9" t="s">
        <v>33</v>
      </c>
      <c r="E16" s="9">
        <v>25</v>
      </c>
      <c r="F16" s="9">
        <v>25</v>
      </c>
      <c r="G16" s="9"/>
      <c r="H16" s="10"/>
      <c r="I16" s="9"/>
      <c r="J16" s="10"/>
      <c r="K16" s="9"/>
      <c r="L16" s="10">
        <f t="shared" si="0"/>
        <v>0</v>
      </c>
      <c r="M16" s="9">
        <v>100</v>
      </c>
      <c r="N16" s="15">
        <v>1</v>
      </c>
    </row>
    <row r="17" spans="1:14" s="11" customFormat="1" x14ac:dyDescent="0.2">
      <c r="A17" s="8" t="s">
        <v>39</v>
      </c>
      <c r="B17" s="9" t="s">
        <v>21</v>
      </c>
      <c r="C17" s="9" t="s">
        <v>40</v>
      </c>
      <c r="D17" s="9" t="s">
        <v>32</v>
      </c>
      <c r="E17" s="9">
        <v>33</v>
      </c>
      <c r="F17" s="9">
        <v>33</v>
      </c>
      <c r="G17" s="9"/>
      <c r="H17" s="10"/>
      <c r="I17" s="9"/>
      <c r="J17" s="10"/>
      <c r="K17" s="9"/>
      <c r="L17" s="10">
        <f t="shared" si="0"/>
        <v>0</v>
      </c>
      <c r="M17" s="9">
        <v>100</v>
      </c>
      <c r="N17" s="15">
        <v>1</v>
      </c>
    </row>
    <row r="18" spans="1:14" s="11" customFormat="1" x14ac:dyDescent="0.2">
      <c r="A18" s="8" t="s">
        <v>46</v>
      </c>
      <c r="B18" s="9" t="s">
        <v>21</v>
      </c>
      <c r="C18" s="9" t="s">
        <v>47</v>
      </c>
      <c r="D18" s="9" t="s">
        <v>32</v>
      </c>
      <c r="E18" s="9">
        <v>34</v>
      </c>
      <c r="F18" s="9">
        <v>34</v>
      </c>
      <c r="G18" s="9"/>
      <c r="H18" s="10"/>
      <c r="I18" s="9"/>
      <c r="J18" s="10"/>
      <c r="K18" s="9"/>
      <c r="L18" s="10">
        <f t="shared" si="0"/>
        <v>0</v>
      </c>
      <c r="M18" s="9">
        <v>100</v>
      </c>
      <c r="N18" s="15">
        <v>1</v>
      </c>
    </row>
    <row r="19" spans="1:14" s="11" customFormat="1" x14ac:dyDescent="0.2"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148</v>
      </c>
      <c r="F28" s="17">
        <f>SUM(F14:F27)</f>
        <v>148</v>
      </c>
      <c r="G28" s="17"/>
      <c r="H28" s="18"/>
      <c r="I28" s="17">
        <f t="shared" ref="I28" si="1">(E28-SUM(F28:G28))-K28</f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MII. GUILLERMO PALACIOS PITALUA</v>
      </c>
      <c r="C37" s="42"/>
      <c r="D37" s="42"/>
      <c r="E37" s="13"/>
      <c r="F37" s="13"/>
      <c r="G37" s="42" t="s">
        <v>35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31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2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36" t="str">
        <f>'1'!L8</f>
        <v>AGO -DIC, 2024</v>
      </c>
      <c r="M8" s="36"/>
      <c r="N8" s="36"/>
    </row>
    <row r="10" spans="1:14" x14ac:dyDescent="0.2">
      <c r="A10" s="4" t="s">
        <v>8</v>
      </c>
      <c r="B10" s="36" t="str">
        <f>'1'!B10</f>
        <v>MII. GUILLERMO PALACIOS PITALUA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25.5" x14ac:dyDescent="0.2">
      <c r="A14" s="8" t="s">
        <v>41</v>
      </c>
      <c r="B14" s="9" t="s">
        <v>36</v>
      </c>
      <c r="C14" s="9" t="s">
        <v>42</v>
      </c>
      <c r="D14" s="9" t="s">
        <v>33</v>
      </c>
      <c r="E14" s="9">
        <v>26</v>
      </c>
      <c r="F14" s="9">
        <v>26</v>
      </c>
      <c r="G14" s="9"/>
      <c r="H14" s="10"/>
      <c r="I14" s="9"/>
      <c r="J14" s="10"/>
      <c r="K14" s="9"/>
      <c r="L14" s="10">
        <f t="shared" ref="L14:L21" si="0">K14/E14</f>
        <v>0</v>
      </c>
      <c r="M14" s="9">
        <v>100</v>
      </c>
      <c r="N14" s="15">
        <v>1</v>
      </c>
    </row>
    <row r="15" spans="1:14" s="11" customFormat="1" ht="25.5" x14ac:dyDescent="0.2">
      <c r="A15" s="8" t="s">
        <v>41</v>
      </c>
      <c r="B15" s="9" t="s">
        <v>37</v>
      </c>
      <c r="C15" s="9" t="s">
        <v>42</v>
      </c>
      <c r="D15" s="9" t="s">
        <v>33</v>
      </c>
      <c r="E15" s="9">
        <v>26</v>
      </c>
      <c r="F15" s="9">
        <v>26</v>
      </c>
      <c r="G15" s="9"/>
      <c r="H15" s="10"/>
      <c r="I15" s="9"/>
      <c r="J15" s="10"/>
      <c r="K15" s="9"/>
      <c r="L15" s="10">
        <f t="shared" si="0"/>
        <v>0</v>
      </c>
      <c r="M15" s="9">
        <v>100</v>
      </c>
      <c r="N15" s="15">
        <v>1</v>
      </c>
    </row>
    <row r="16" spans="1:14" s="11" customFormat="1" ht="25.5" x14ac:dyDescent="0.2">
      <c r="A16" s="8" t="s">
        <v>43</v>
      </c>
      <c r="B16" s="9" t="s">
        <v>36</v>
      </c>
      <c r="C16" s="9" t="s">
        <v>44</v>
      </c>
      <c r="D16" s="9" t="s">
        <v>33</v>
      </c>
      <c r="E16" s="9">
        <v>30</v>
      </c>
      <c r="F16" s="9">
        <v>30</v>
      </c>
      <c r="G16" s="9"/>
      <c r="H16" s="10"/>
      <c r="I16" s="9"/>
      <c r="J16" s="10"/>
      <c r="K16" s="9"/>
      <c r="L16" s="10">
        <f t="shared" si="0"/>
        <v>0</v>
      </c>
      <c r="M16" s="9">
        <v>100</v>
      </c>
      <c r="N16" s="15">
        <v>1</v>
      </c>
    </row>
    <row r="17" spans="1:14" s="11" customFormat="1" ht="25.5" x14ac:dyDescent="0.2">
      <c r="A17" s="8" t="s">
        <v>45</v>
      </c>
      <c r="B17" s="9" t="s">
        <v>36</v>
      </c>
      <c r="C17" s="9" t="s">
        <v>42</v>
      </c>
      <c r="D17" s="9" t="s">
        <v>33</v>
      </c>
      <c r="E17" s="9">
        <v>25</v>
      </c>
      <c r="F17" s="9">
        <v>25</v>
      </c>
      <c r="G17" s="9"/>
      <c r="H17" s="10"/>
      <c r="I17" s="9"/>
      <c r="J17" s="10"/>
      <c r="K17" s="9"/>
      <c r="L17" s="10">
        <f t="shared" si="0"/>
        <v>0</v>
      </c>
      <c r="M17" s="9">
        <v>100</v>
      </c>
      <c r="N17" s="15">
        <v>1</v>
      </c>
    </row>
    <row r="18" spans="1:14" s="11" customFormat="1" x14ac:dyDescent="0.2">
      <c r="A18" s="8" t="s">
        <v>39</v>
      </c>
      <c r="B18" s="9" t="s">
        <v>36</v>
      </c>
      <c r="C18" s="9" t="s">
        <v>40</v>
      </c>
      <c r="D18" s="9" t="s">
        <v>32</v>
      </c>
      <c r="E18" s="9">
        <v>33</v>
      </c>
      <c r="F18" s="9">
        <v>33</v>
      </c>
      <c r="G18" s="9"/>
      <c r="H18" s="10"/>
      <c r="I18" s="9"/>
      <c r="J18" s="10"/>
      <c r="K18" s="9"/>
      <c r="L18" s="10">
        <f t="shared" si="0"/>
        <v>0</v>
      </c>
      <c r="M18" s="9">
        <v>100</v>
      </c>
      <c r="N18" s="15">
        <v>1</v>
      </c>
    </row>
    <row r="19" spans="1:14" s="11" customFormat="1" x14ac:dyDescent="0.2">
      <c r="A19" s="8" t="s">
        <v>39</v>
      </c>
      <c r="B19" s="9" t="s">
        <v>37</v>
      </c>
      <c r="C19" s="9" t="s">
        <v>40</v>
      </c>
      <c r="D19" s="9" t="s">
        <v>32</v>
      </c>
      <c r="E19" s="9">
        <v>33</v>
      </c>
      <c r="F19" s="9">
        <v>33</v>
      </c>
      <c r="G19" s="9"/>
      <c r="H19" s="10"/>
      <c r="I19" s="9"/>
      <c r="J19" s="10"/>
      <c r="K19" s="9"/>
      <c r="L19" s="10">
        <f t="shared" si="0"/>
        <v>0</v>
      </c>
      <c r="M19" s="9">
        <v>100</v>
      </c>
      <c r="N19" s="15">
        <v>1</v>
      </c>
    </row>
    <row r="20" spans="1:14" s="11" customFormat="1" x14ac:dyDescent="0.2">
      <c r="A20" s="8" t="s">
        <v>46</v>
      </c>
      <c r="B20" s="9" t="s">
        <v>36</v>
      </c>
      <c r="C20" s="9" t="s">
        <v>47</v>
      </c>
      <c r="D20" s="9" t="s">
        <v>32</v>
      </c>
      <c r="E20" s="9">
        <v>34</v>
      </c>
      <c r="F20" s="9">
        <v>34</v>
      </c>
      <c r="G20" s="9"/>
      <c r="H20" s="10"/>
      <c r="I20" s="9"/>
      <c r="J20" s="10"/>
      <c r="K20" s="9"/>
      <c r="L20" s="10">
        <f t="shared" si="0"/>
        <v>0</v>
      </c>
      <c r="M20" s="9">
        <v>100</v>
      </c>
      <c r="N20" s="15">
        <v>1</v>
      </c>
    </row>
    <row r="21" spans="1:14" s="11" customFormat="1" x14ac:dyDescent="0.2">
      <c r="A21" s="8" t="s">
        <v>46</v>
      </c>
      <c r="B21" s="9" t="s">
        <v>37</v>
      </c>
      <c r="C21" s="9" t="s">
        <v>47</v>
      </c>
      <c r="D21" s="9" t="s">
        <v>32</v>
      </c>
      <c r="E21" s="9">
        <v>34</v>
      </c>
      <c r="F21" s="9">
        <v>34</v>
      </c>
      <c r="G21" s="9"/>
      <c r="H21" s="10"/>
      <c r="I21" s="9"/>
      <c r="J21" s="10"/>
      <c r="K21" s="9"/>
      <c r="L21" s="10">
        <f t="shared" si="0"/>
        <v>0</v>
      </c>
      <c r="M21" s="9">
        <v>100</v>
      </c>
      <c r="N21" s="15">
        <v>1</v>
      </c>
    </row>
    <row r="22" spans="1:14" s="11" customFormat="1" x14ac:dyDescent="0.2">
      <c r="A22" s="9"/>
      <c r="B22" s="21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241</v>
      </c>
      <c r="F28" s="17">
        <f>SUM(F14:F27)</f>
        <v>241</v>
      </c>
      <c r="G28" s="17">
        <f>SUM(G14:G27)</f>
        <v>0</v>
      </c>
      <c r="H28" s="18">
        <f>SUM(F28:G28)/E28</f>
        <v>1</v>
      </c>
      <c r="I28" s="17">
        <f t="shared" ref="I28" si="1">(E28-SUM(F28:G28))-K28</f>
        <v>0</v>
      </c>
      <c r="J28" s="18">
        <f t="shared" ref="J28" si="2">I28/E28</f>
        <v>0</v>
      </c>
      <c r="K28" s="17">
        <f>SUM(K14:K27)</f>
        <v>0</v>
      </c>
      <c r="L28" s="18">
        <f t="shared" ref="L28" si="3">K28/E28</f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MII. GUILLERMO PALACIOS PITALUA</v>
      </c>
      <c r="C37" s="42"/>
      <c r="D37" s="42"/>
      <c r="E37" s="13"/>
      <c r="F37" s="13"/>
      <c r="G37" s="42" t="s">
        <v>35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opLeftCell="A4"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31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3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36" t="str">
        <f>'1'!L8</f>
        <v>AGO -DIC, 2024</v>
      </c>
      <c r="M8" s="36"/>
      <c r="N8" s="36"/>
    </row>
    <row r="10" spans="1:14" x14ac:dyDescent="0.2">
      <c r="A10" s="4" t="s">
        <v>8</v>
      </c>
      <c r="B10" s="36" t="str">
        <f>'1'!B10</f>
        <v>MII. GUILLERMO PALACIOS PITALUA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25.5" x14ac:dyDescent="0.2">
      <c r="A14" s="8" t="s">
        <v>41</v>
      </c>
      <c r="B14" s="9" t="s">
        <v>38</v>
      </c>
      <c r="C14" s="9" t="s">
        <v>42</v>
      </c>
      <c r="D14" s="9" t="s">
        <v>33</v>
      </c>
      <c r="E14" s="9">
        <v>26</v>
      </c>
      <c r="F14" s="9">
        <v>26</v>
      </c>
      <c r="G14" s="9"/>
      <c r="H14" s="10"/>
      <c r="I14" s="9"/>
      <c r="J14" s="10"/>
      <c r="K14" s="9"/>
      <c r="L14" s="10">
        <f t="shared" ref="L14:L21" si="0">K14/E14</f>
        <v>0</v>
      </c>
      <c r="M14" s="9">
        <v>100</v>
      </c>
      <c r="N14" s="15">
        <v>1</v>
      </c>
    </row>
    <row r="15" spans="1:14" s="11" customFormat="1" ht="25.5" x14ac:dyDescent="0.2">
      <c r="A15" s="8" t="s">
        <v>41</v>
      </c>
      <c r="B15" s="9" t="s">
        <v>49</v>
      </c>
      <c r="C15" s="9" t="s">
        <v>42</v>
      </c>
      <c r="D15" s="9" t="s">
        <v>33</v>
      </c>
      <c r="E15" s="9">
        <v>26</v>
      </c>
      <c r="F15" s="9">
        <v>26</v>
      </c>
      <c r="G15" s="9"/>
      <c r="H15" s="10"/>
      <c r="I15" s="9"/>
      <c r="J15" s="10"/>
      <c r="K15" s="9"/>
      <c r="L15" s="10">
        <f t="shared" si="0"/>
        <v>0</v>
      </c>
      <c r="M15" s="9">
        <v>100</v>
      </c>
      <c r="N15" s="15">
        <v>1</v>
      </c>
    </row>
    <row r="16" spans="1:14" s="11" customFormat="1" ht="25.5" x14ac:dyDescent="0.2">
      <c r="A16" s="8" t="s">
        <v>43</v>
      </c>
      <c r="B16" s="9" t="s">
        <v>37</v>
      </c>
      <c r="C16" s="22" t="s">
        <v>44</v>
      </c>
      <c r="D16" s="9" t="s">
        <v>33</v>
      </c>
      <c r="E16" s="9">
        <v>30</v>
      </c>
      <c r="F16" s="9">
        <v>30</v>
      </c>
      <c r="G16" s="9"/>
      <c r="H16" s="10"/>
      <c r="I16" s="9"/>
      <c r="J16" s="10"/>
      <c r="K16" s="9"/>
      <c r="L16" s="10">
        <f t="shared" ref="L16" si="1">K16/E16</f>
        <v>0</v>
      </c>
      <c r="M16" s="9">
        <v>100</v>
      </c>
      <c r="N16" s="15">
        <v>1</v>
      </c>
    </row>
    <row r="17" spans="1:14" s="11" customFormat="1" ht="25.5" x14ac:dyDescent="0.2">
      <c r="A17" s="8" t="s">
        <v>45</v>
      </c>
      <c r="B17" s="9" t="s">
        <v>37</v>
      </c>
      <c r="C17" s="23" t="s">
        <v>42</v>
      </c>
      <c r="D17" s="9" t="s">
        <v>33</v>
      </c>
      <c r="E17" s="9">
        <v>25</v>
      </c>
      <c r="F17" s="9">
        <v>25</v>
      </c>
      <c r="G17" s="9"/>
      <c r="H17" s="10"/>
      <c r="I17" s="9"/>
      <c r="J17" s="10"/>
      <c r="K17" s="9"/>
      <c r="L17" s="10">
        <f t="shared" ref="L17" si="2">K17/E17</f>
        <v>0</v>
      </c>
      <c r="M17" s="9">
        <v>100</v>
      </c>
      <c r="N17" s="15">
        <v>1</v>
      </c>
    </row>
    <row r="18" spans="1:14" s="11" customFormat="1" x14ac:dyDescent="0.2">
      <c r="A18" s="8" t="s">
        <v>39</v>
      </c>
      <c r="B18" s="9" t="s">
        <v>38</v>
      </c>
      <c r="C18" s="9" t="s">
        <v>40</v>
      </c>
      <c r="D18" s="9" t="s">
        <v>32</v>
      </c>
      <c r="E18" s="9">
        <v>33</v>
      </c>
      <c r="F18" s="9">
        <v>33</v>
      </c>
      <c r="G18" s="9"/>
      <c r="H18" s="10"/>
      <c r="I18" s="9"/>
      <c r="J18" s="10"/>
      <c r="K18" s="9"/>
      <c r="L18" s="10">
        <f t="shared" si="0"/>
        <v>0</v>
      </c>
      <c r="M18" s="9">
        <v>100</v>
      </c>
      <c r="N18" s="15">
        <v>1</v>
      </c>
    </row>
    <row r="19" spans="1:14" s="11" customFormat="1" x14ac:dyDescent="0.2">
      <c r="A19" s="8" t="s">
        <v>39</v>
      </c>
      <c r="B19" s="9" t="s">
        <v>49</v>
      </c>
      <c r="C19" s="9" t="s">
        <v>40</v>
      </c>
      <c r="D19" s="9" t="s">
        <v>32</v>
      </c>
      <c r="E19" s="9">
        <v>33</v>
      </c>
      <c r="F19" s="9">
        <v>33</v>
      </c>
      <c r="G19" s="9"/>
      <c r="H19" s="10"/>
      <c r="I19" s="9"/>
      <c r="J19" s="10"/>
      <c r="K19" s="9"/>
      <c r="L19" s="10">
        <f t="shared" si="0"/>
        <v>0</v>
      </c>
      <c r="M19" s="9">
        <v>100</v>
      </c>
      <c r="N19" s="15">
        <v>1</v>
      </c>
    </row>
    <row r="20" spans="1:14" s="11" customFormat="1" x14ac:dyDescent="0.2">
      <c r="A20" s="8" t="s">
        <v>46</v>
      </c>
      <c r="B20" s="9" t="s">
        <v>38</v>
      </c>
      <c r="C20" s="9" t="s">
        <v>47</v>
      </c>
      <c r="D20" s="9" t="s">
        <v>32</v>
      </c>
      <c r="E20" s="9">
        <v>34</v>
      </c>
      <c r="F20" s="9">
        <v>34</v>
      </c>
      <c r="G20" s="9"/>
      <c r="H20" s="10"/>
      <c r="I20" s="9"/>
      <c r="J20" s="10"/>
      <c r="K20" s="9"/>
      <c r="L20" s="10">
        <f t="shared" si="0"/>
        <v>0</v>
      </c>
      <c r="M20" s="9">
        <v>100</v>
      </c>
      <c r="N20" s="15">
        <v>1</v>
      </c>
    </row>
    <row r="21" spans="1:14" s="11" customFormat="1" x14ac:dyDescent="0.2">
      <c r="A21" s="8" t="s">
        <v>46</v>
      </c>
      <c r="B21" s="9" t="s">
        <v>49</v>
      </c>
      <c r="C21" s="9" t="s">
        <v>47</v>
      </c>
      <c r="D21" s="9" t="s">
        <v>32</v>
      </c>
      <c r="E21" s="9">
        <v>34</v>
      </c>
      <c r="F21" s="9">
        <v>34</v>
      </c>
      <c r="G21" s="9"/>
      <c r="H21" s="10"/>
      <c r="I21" s="9"/>
      <c r="J21" s="10"/>
      <c r="K21" s="9"/>
      <c r="L21" s="10">
        <f t="shared" si="0"/>
        <v>0</v>
      </c>
      <c r="M21" s="9">
        <v>100</v>
      </c>
      <c r="N21" s="15">
        <v>1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5" thickBot="1" x14ac:dyDescent="0.25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241</v>
      </c>
      <c r="F25" s="17">
        <f>SUM(F14:F24)</f>
        <v>241</v>
      </c>
      <c r="G25" s="17">
        <f>SUM(G14:G24)</f>
        <v>0</v>
      </c>
      <c r="H25" s="18">
        <f>SUM(F25:G25)/E25</f>
        <v>1</v>
      </c>
      <c r="I25" s="17">
        <f t="shared" ref="I25" si="3">(E25-SUM(F25:G25))-K25</f>
        <v>0</v>
      </c>
      <c r="J25" s="18">
        <f t="shared" ref="J25" si="4">I25/E25</f>
        <v>0</v>
      </c>
      <c r="K25" s="17">
        <f>SUM(K14:K24)</f>
        <v>0</v>
      </c>
      <c r="L25" s="18">
        <f t="shared" ref="L25" si="5">K25/E25</f>
        <v>0</v>
      </c>
      <c r="M25" s="17">
        <f>AVERAGE(M14:M24)</f>
        <v>100</v>
      </c>
      <c r="N25" s="19">
        <f>AVERAGE(N14:N24)</f>
        <v>1</v>
      </c>
    </row>
    <row r="27" spans="1:14" ht="120" customHeight="1" x14ac:dyDescent="0.2">
      <c r="A27" s="32" t="s">
        <v>26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9" spans="1:14" x14ac:dyDescent="0.2">
      <c r="A29" s="12"/>
    </row>
    <row r="30" spans="1:14" x14ac:dyDescent="0.2">
      <c r="B30" s="39" t="s">
        <v>27</v>
      </c>
      <c r="C30" s="39"/>
      <c r="D30" s="39"/>
      <c r="G30" s="24" t="s">
        <v>28</v>
      </c>
      <c r="H30" s="24"/>
      <c r="I30" s="24"/>
      <c r="J30" s="24"/>
    </row>
    <row r="31" spans="1:14" ht="62.25" customHeight="1" x14ac:dyDescent="0.2">
      <c r="B31" s="40"/>
      <c r="C31" s="40"/>
      <c r="D31" s="40"/>
      <c r="G31" s="36"/>
      <c r="H31" s="36"/>
      <c r="I31" s="36"/>
      <c r="J31" s="36"/>
    </row>
    <row r="32" spans="1:14" hidden="1" x14ac:dyDescent="0.2">
      <c r="A32" s="41" t="e">
        <v>#REF!</v>
      </c>
      <c r="B32" s="41"/>
      <c r="C32" s="6"/>
      <c r="E32" s="41"/>
      <c r="F32" s="41"/>
      <c r="G32" s="41"/>
      <c r="H32" s="41"/>
    </row>
    <row r="33" spans="2:10" hidden="1" x14ac:dyDescent="0.2"/>
    <row r="34" spans="2:10" ht="45" customHeight="1" x14ac:dyDescent="0.2">
      <c r="B34" s="42" t="str">
        <f>B10</f>
        <v>MII. GUILLERMO PALACIOS PITALUA</v>
      </c>
      <c r="C34" s="42"/>
      <c r="D34" s="42"/>
      <c r="E34" s="13"/>
      <c r="F34" s="13"/>
      <c r="G34" s="42" t="s">
        <v>35</v>
      </c>
      <c r="H34" s="42"/>
      <c r="I34" s="42"/>
      <c r="J34" s="42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4" sqref="B14: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31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4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36" t="str">
        <f>'1'!L8</f>
        <v>AGO -DIC, 2024</v>
      </c>
      <c r="M8" s="36"/>
      <c r="N8" s="36"/>
    </row>
    <row r="10" spans="1:14" x14ac:dyDescent="0.2">
      <c r="A10" s="4" t="s">
        <v>8</v>
      </c>
      <c r="B10" s="36" t="str">
        <f>'1'!B10</f>
        <v>MII. GUILLERMO PALACIOS PITALUA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25.5" x14ac:dyDescent="0.2">
      <c r="A14" s="8" t="s">
        <v>41</v>
      </c>
      <c r="B14" s="9" t="s">
        <v>50</v>
      </c>
      <c r="C14" s="9" t="s">
        <v>42</v>
      </c>
      <c r="D14" s="9" t="s">
        <v>33</v>
      </c>
      <c r="E14" s="9">
        <v>26</v>
      </c>
      <c r="F14" s="9">
        <v>26</v>
      </c>
      <c r="G14" s="9"/>
      <c r="H14" s="10"/>
      <c r="I14" s="9"/>
      <c r="J14" s="10"/>
      <c r="K14" s="9"/>
      <c r="L14" s="10">
        <f t="shared" ref="L14:L18" si="0">K14/E14</f>
        <v>0</v>
      </c>
      <c r="M14" s="9">
        <v>100</v>
      </c>
      <c r="N14" s="15">
        <v>1</v>
      </c>
    </row>
    <row r="15" spans="1:14" s="11" customFormat="1" ht="25.5" x14ac:dyDescent="0.2">
      <c r="A15" s="8" t="s">
        <v>43</v>
      </c>
      <c r="B15" s="9" t="s">
        <v>38</v>
      </c>
      <c r="C15" s="9" t="s">
        <v>44</v>
      </c>
      <c r="D15" s="9" t="s">
        <v>33</v>
      </c>
      <c r="E15" s="9">
        <v>30</v>
      </c>
      <c r="F15" s="9">
        <v>30</v>
      </c>
      <c r="G15" s="9"/>
      <c r="H15" s="10"/>
      <c r="I15" s="9"/>
      <c r="J15" s="10"/>
      <c r="K15" s="9"/>
      <c r="L15" s="10">
        <f t="shared" si="0"/>
        <v>0</v>
      </c>
      <c r="M15" s="9">
        <v>100</v>
      </c>
      <c r="N15" s="15">
        <v>1</v>
      </c>
    </row>
    <row r="16" spans="1:14" s="11" customFormat="1" ht="25.5" x14ac:dyDescent="0.2">
      <c r="A16" s="8" t="s">
        <v>45</v>
      </c>
      <c r="B16" s="9" t="s">
        <v>38</v>
      </c>
      <c r="C16" s="9" t="s">
        <v>42</v>
      </c>
      <c r="D16" s="9" t="s">
        <v>33</v>
      </c>
      <c r="E16" s="9">
        <v>25</v>
      </c>
      <c r="F16" s="9">
        <v>25</v>
      </c>
      <c r="G16" s="9"/>
      <c r="H16" s="10"/>
      <c r="I16" s="9"/>
      <c r="J16" s="10"/>
      <c r="K16" s="9"/>
      <c r="L16" s="10">
        <f t="shared" si="0"/>
        <v>0</v>
      </c>
      <c r="M16" s="9">
        <v>100</v>
      </c>
      <c r="N16" s="15">
        <v>1</v>
      </c>
    </row>
    <row r="17" spans="1:14" s="11" customFormat="1" x14ac:dyDescent="0.2">
      <c r="A17" s="8" t="s">
        <v>39</v>
      </c>
      <c r="B17" s="9" t="s">
        <v>50</v>
      </c>
      <c r="C17" s="9" t="s">
        <v>40</v>
      </c>
      <c r="D17" s="9" t="s">
        <v>32</v>
      </c>
      <c r="E17" s="9">
        <v>33</v>
      </c>
      <c r="F17" s="9">
        <v>33</v>
      </c>
      <c r="G17" s="9"/>
      <c r="H17" s="10"/>
      <c r="I17" s="9"/>
      <c r="J17" s="10"/>
      <c r="K17" s="9"/>
      <c r="L17" s="10">
        <f t="shared" si="0"/>
        <v>0</v>
      </c>
      <c r="M17" s="9">
        <v>100</v>
      </c>
      <c r="N17" s="15">
        <v>1</v>
      </c>
    </row>
    <row r="18" spans="1:14" s="11" customFormat="1" x14ac:dyDescent="0.2">
      <c r="A18" s="8" t="s">
        <v>46</v>
      </c>
      <c r="B18" s="9" t="s">
        <v>50</v>
      </c>
      <c r="C18" s="9" t="s">
        <v>47</v>
      </c>
      <c r="D18" s="9" t="s">
        <v>32</v>
      </c>
      <c r="E18" s="9">
        <v>34</v>
      </c>
      <c r="F18" s="9">
        <v>34</v>
      </c>
      <c r="G18" s="9"/>
      <c r="H18" s="10"/>
      <c r="I18" s="9"/>
      <c r="J18" s="10"/>
      <c r="K18" s="9"/>
      <c r="L18" s="10">
        <f t="shared" si="0"/>
        <v>0</v>
      </c>
      <c r="M18" s="9">
        <v>100</v>
      </c>
      <c r="N18" s="15">
        <v>1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148</v>
      </c>
      <c r="F28" s="17">
        <f>SUM(F14:F27)</f>
        <v>148</v>
      </c>
      <c r="G28" s="17">
        <f>SUM(G14:G27)</f>
        <v>0</v>
      </c>
      <c r="H28" s="18">
        <f>SUM(F28:G28)/E28</f>
        <v>1</v>
      </c>
      <c r="I28" s="17">
        <f t="shared" ref="I28" si="1">(E28-SUM(F28:G28))-K28</f>
        <v>0</v>
      </c>
      <c r="J28" s="18">
        <f t="shared" ref="J28" si="2">I28/E28</f>
        <v>0</v>
      </c>
      <c r="K28" s="17">
        <f>SUM(K14:K27)</f>
        <v>0</v>
      </c>
      <c r="L28" s="18">
        <f t="shared" ref="L28" si="3">K28/E28</f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MII. GUILLERMO PALACIOS PITALUA</v>
      </c>
      <c r="C37" s="42"/>
      <c r="D37" s="42"/>
      <c r="E37" s="13"/>
      <c r="F37" s="13"/>
      <c r="G37" s="42" t="s">
        <v>35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22" zoomScale="85" zoomScaleNormal="85" zoomScaleSheetLayoutView="100" workbookViewId="0">
      <selection activeCell="L34" sqref="L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31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 t="s">
        <v>29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36" t="str">
        <f>'1'!L8</f>
        <v>AGO -DIC, 2024</v>
      </c>
      <c r="M8" s="36"/>
      <c r="N8" s="36"/>
    </row>
    <row r="10" spans="1:14" x14ac:dyDescent="0.2">
      <c r="A10" s="4" t="s">
        <v>8</v>
      </c>
      <c r="B10" s="36" t="str">
        <f>'1'!B10</f>
        <v>MII. GUILLERMO PALACIOS PITALUA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25.5" x14ac:dyDescent="0.2">
      <c r="A14" s="8" t="s">
        <v>41</v>
      </c>
      <c r="B14" s="9"/>
      <c r="C14" s="9" t="s">
        <v>42</v>
      </c>
      <c r="D14" s="9" t="s">
        <v>33</v>
      </c>
      <c r="E14" s="9">
        <v>26</v>
      </c>
      <c r="F14" s="9">
        <v>26</v>
      </c>
      <c r="G14" s="9"/>
      <c r="H14" s="10">
        <v>1</v>
      </c>
      <c r="I14" s="9">
        <v>0</v>
      </c>
      <c r="J14" s="10">
        <v>0</v>
      </c>
      <c r="K14" s="9">
        <v>0</v>
      </c>
      <c r="L14" s="10">
        <f t="shared" ref="L14:L18" si="0">K14/E14</f>
        <v>0</v>
      </c>
      <c r="M14" s="9">
        <v>100</v>
      </c>
      <c r="N14" s="15">
        <v>1</v>
      </c>
    </row>
    <row r="15" spans="1:14" s="11" customFormat="1" ht="25.5" x14ac:dyDescent="0.2">
      <c r="A15" s="8" t="s">
        <v>43</v>
      </c>
      <c r="B15" s="9"/>
      <c r="C15" s="9" t="s">
        <v>44</v>
      </c>
      <c r="D15" s="9" t="s">
        <v>33</v>
      </c>
      <c r="E15" s="9">
        <v>30</v>
      </c>
      <c r="F15" s="9">
        <v>30</v>
      </c>
      <c r="G15" s="9"/>
      <c r="H15" s="10">
        <v>1</v>
      </c>
      <c r="I15" s="9">
        <v>0</v>
      </c>
      <c r="J15" s="10">
        <v>0</v>
      </c>
      <c r="K15" s="9">
        <v>0</v>
      </c>
      <c r="L15" s="10">
        <f t="shared" si="0"/>
        <v>0</v>
      </c>
      <c r="M15" s="9">
        <v>100</v>
      </c>
      <c r="N15" s="15">
        <v>1</v>
      </c>
    </row>
    <row r="16" spans="1:14" s="11" customFormat="1" ht="25.5" x14ac:dyDescent="0.2">
      <c r="A16" s="8" t="s">
        <v>45</v>
      </c>
      <c r="B16" s="9"/>
      <c r="C16" s="9" t="s">
        <v>42</v>
      </c>
      <c r="D16" s="9" t="s">
        <v>33</v>
      </c>
      <c r="E16" s="9">
        <v>25</v>
      </c>
      <c r="F16" s="9">
        <v>25</v>
      </c>
      <c r="G16" s="9"/>
      <c r="H16" s="10">
        <v>1</v>
      </c>
      <c r="I16" s="9">
        <v>0</v>
      </c>
      <c r="J16" s="10">
        <v>0</v>
      </c>
      <c r="K16" s="9">
        <v>0</v>
      </c>
      <c r="L16" s="10">
        <f t="shared" si="0"/>
        <v>0</v>
      </c>
      <c r="M16" s="9">
        <v>100</v>
      </c>
      <c r="N16" s="15">
        <v>1</v>
      </c>
    </row>
    <row r="17" spans="1:14" s="11" customFormat="1" x14ac:dyDescent="0.2">
      <c r="A17" s="8" t="s">
        <v>39</v>
      </c>
      <c r="B17" s="9"/>
      <c r="C17" s="9" t="s">
        <v>40</v>
      </c>
      <c r="D17" s="9" t="s">
        <v>32</v>
      </c>
      <c r="E17" s="9">
        <v>33</v>
      </c>
      <c r="F17" s="9">
        <v>33</v>
      </c>
      <c r="G17" s="9"/>
      <c r="H17" s="10">
        <v>1</v>
      </c>
      <c r="I17" s="9">
        <v>0</v>
      </c>
      <c r="J17" s="10">
        <v>0</v>
      </c>
      <c r="K17" s="9">
        <v>0</v>
      </c>
      <c r="L17" s="10">
        <f t="shared" si="0"/>
        <v>0</v>
      </c>
      <c r="M17" s="9">
        <v>100</v>
      </c>
      <c r="N17" s="15">
        <v>1</v>
      </c>
    </row>
    <row r="18" spans="1:14" s="11" customFormat="1" x14ac:dyDescent="0.2">
      <c r="A18" s="8" t="s">
        <v>46</v>
      </c>
      <c r="B18" s="9"/>
      <c r="C18" s="9" t="s">
        <v>47</v>
      </c>
      <c r="D18" s="9" t="s">
        <v>32</v>
      </c>
      <c r="E18" s="9">
        <v>34</v>
      </c>
      <c r="F18" s="9">
        <v>34</v>
      </c>
      <c r="G18" s="9"/>
      <c r="H18" s="10">
        <v>1</v>
      </c>
      <c r="I18" s="9">
        <v>0</v>
      </c>
      <c r="J18" s="10">
        <v>0</v>
      </c>
      <c r="K18" s="9">
        <v>0</v>
      </c>
      <c r="L18" s="10">
        <f t="shared" si="0"/>
        <v>0</v>
      </c>
      <c r="M18" s="9">
        <v>100</v>
      </c>
      <c r="N18" s="15">
        <v>1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148</v>
      </c>
      <c r="F28" s="17">
        <f>SUM(F14:F27)</f>
        <v>148</v>
      </c>
      <c r="G28" s="17">
        <f>SUM(G14:G27)</f>
        <v>0</v>
      </c>
      <c r="H28" s="18">
        <f>SUM(F28:G28)/E28</f>
        <v>1</v>
      </c>
      <c r="I28" s="17">
        <f t="shared" ref="I28" si="1">(E28-SUM(F28:G28))-K28</f>
        <v>0</v>
      </c>
      <c r="J28" s="18">
        <f t="shared" ref="J28" si="2">I28/E28</f>
        <v>0</v>
      </c>
      <c r="K28" s="17">
        <f>SUM(K14:K27)</f>
        <v>0</v>
      </c>
      <c r="L28" s="18">
        <f t="shared" ref="L28" si="3">K28/E28</f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MII. GUILLERMO PALACIOS PITALUA</v>
      </c>
      <c r="C37" s="42"/>
      <c r="D37" s="42"/>
      <c r="E37" s="13"/>
      <c r="F37" s="13"/>
      <c r="G37" s="42" t="s">
        <v>35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Administrador</cp:lastModifiedBy>
  <cp:revision/>
  <dcterms:created xsi:type="dcterms:W3CDTF">2021-11-22T14:45:25Z</dcterms:created>
  <dcterms:modified xsi:type="dcterms:W3CDTF">2025-01-07T20:28:10Z</dcterms:modified>
  <cp:category/>
  <cp:contentStatus/>
</cp:coreProperties>
</file>