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AGO-DIC 24\REPORTES\"/>
    </mc:Choice>
  </mc:AlternateContent>
  <bookViews>
    <workbookView xWindow="0" yWindow="0" windowWidth="20490" windowHeight="790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3" l="1"/>
  <c r="A16" i="23"/>
  <c r="A15" i="23"/>
  <c r="A14" i="23"/>
  <c r="B37" i="25" l="1"/>
  <c r="N28" i="25"/>
  <c r="M28" i="25"/>
  <c r="K28" i="25"/>
  <c r="L28" i="25" s="1"/>
  <c r="G28" i="25"/>
  <c r="F28" i="25"/>
  <c r="E17" i="25"/>
  <c r="L17" i="25" s="1"/>
  <c r="D17" i="25"/>
  <c r="L16" i="25"/>
  <c r="E16" i="25"/>
  <c r="I16" i="25" s="1"/>
  <c r="J16" i="25" s="1"/>
  <c r="A16" i="25"/>
  <c r="L15" i="25"/>
  <c r="E15" i="25"/>
  <c r="E28" i="25" s="1"/>
  <c r="H14" i="25"/>
  <c r="B10" i="25"/>
  <c r="E8" i="25"/>
  <c r="N28" i="24"/>
  <c r="M28" i="24"/>
  <c r="K28" i="24"/>
  <c r="F28" i="24"/>
  <c r="L17" i="24"/>
  <c r="I17" i="24"/>
  <c r="E17" i="24"/>
  <c r="D17" i="24"/>
  <c r="C17" i="24"/>
  <c r="A17" i="24"/>
  <c r="E16" i="24"/>
  <c r="L16" i="24" s="1"/>
  <c r="D16" i="24"/>
  <c r="C16" i="24"/>
  <c r="A16" i="24"/>
  <c r="L15" i="24"/>
  <c r="I15" i="24"/>
  <c r="E15" i="24"/>
  <c r="C15" i="24"/>
  <c r="A15" i="24"/>
  <c r="L14" i="24"/>
  <c r="E14" i="24"/>
  <c r="E28" i="24" s="1"/>
  <c r="C14" i="24"/>
  <c r="A14" i="24"/>
  <c r="B10" i="24"/>
  <c r="B37" i="24" s="1"/>
  <c r="L8" i="24"/>
  <c r="H8" i="24"/>
  <c r="E8" i="24"/>
  <c r="B37" i="23"/>
  <c r="N28" i="23"/>
  <c r="M28" i="23"/>
  <c r="K28" i="23"/>
  <c r="F28" i="23"/>
  <c r="L17" i="23"/>
  <c r="L16" i="23"/>
  <c r="L15" i="23"/>
  <c r="L14" i="23"/>
  <c r="E28" i="23"/>
  <c r="L28" i="23" s="1"/>
  <c r="B10" i="23"/>
  <c r="L8" i="23"/>
  <c r="H8" i="23"/>
  <c r="E8" i="23"/>
  <c r="K28" i="22"/>
  <c r="L28" i="22" s="1"/>
  <c r="E28" i="22"/>
  <c r="L17" i="22"/>
  <c r="A17" i="22"/>
  <c r="L16" i="22"/>
  <c r="A16" i="22"/>
  <c r="L15" i="22"/>
  <c r="A15" i="22"/>
  <c r="L14" i="22"/>
  <c r="A14" i="22"/>
  <c r="B10" i="22"/>
  <c r="B37" i="22" s="1"/>
  <c r="L8" i="22"/>
  <c r="E8" i="22"/>
  <c r="B37" i="10"/>
  <c r="N28" i="10"/>
  <c r="M28" i="10"/>
  <c r="K28" i="10"/>
  <c r="L28" i="10" s="1"/>
  <c r="F28" i="10"/>
  <c r="E28" i="10"/>
  <c r="I28" i="10" s="1"/>
  <c r="L17" i="10"/>
  <c r="I17" i="10"/>
  <c r="L16" i="10"/>
  <c r="I16" i="10"/>
  <c r="L15" i="10"/>
  <c r="I15" i="10"/>
  <c r="L14" i="10"/>
  <c r="I28" i="24" l="1"/>
  <c r="H28" i="24"/>
  <c r="I28" i="25"/>
  <c r="J28" i="25" s="1"/>
  <c r="H28" i="25"/>
  <c r="L28" i="24"/>
  <c r="J15" i="25"/>
  <c r="J17" i="25"/>
  <c r="I16" i="24"/>
  <c r="H16" i="25"/>
  <c r="D15" i="22"/>
  <c r="D15" i="23"/>
  <c r="D15" i="10"/>
  <c r="D15" i="24"/>
  <c r="D14" i="22"/>
  <c r="D14" i="23"/>
  <c r="D14" i="10"/>
  <c r="D14" i="24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<sst xmlns="http://schemas.openxmlformats.org/spreadsheetml/2006/main" count="214" uniqueCount="57">
  <si>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</si>
  <si>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</si>
  <si>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</si>
  <si>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</si>
  <si>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</si>
  <si>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</si>
  <si>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</si>
  <si>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</si>
  <si>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</si>
  <si>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</si>
  <si>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</si>
  <si>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</si>
  <si>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</si>
  <si>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</si>
  <si>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</si>
  <si>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</si>
  <si>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</si>
  <si>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</si>
  <si>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</si>
  <si>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</si>
  <si>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</si>
  <si>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</si>
  <si>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</si>
  <si>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</si>
  <si>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</si>
  <si>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</si>
  <si>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</si>
  <si>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</si>
  <si>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</si>
  <si>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</si>
  <si>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</si>
  <si>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</si>
  <si>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</si>
  <si>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</si>
  <si>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</si>
  <si>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EDGAR ROMAN CARDENAS</t>
  </si>
  <si>
    <t>CALCULO VECTORIAL</t>
  </si>
  <si>
    <t>301 A</t>
  </si>
  <si>
    <t>304 A</t>
  </si>
  <si>
    <t>IIND</t>
  </si>
  <si>
    <t>ISIC</t>
  </si>
  <si>
    <t>306 B</t>
  </si>
  <si>
    <t xml:space="preserve">304 B </t>
  </si>
  <si>
    <t xml:space="preserve">IAMB </t>
  </si>
  <si>
    <t>II</t>
  </si>
  <si>
    <t>T</t>
  </si>
  <si>
    <t>FEBRERO -  JUNIO 2024</t>
  </si>
  <si>
    <t>304 B</t>
  </si>
  <si>
    <t>CALCULO DIFERENCIAL</t>
  </si>
  <si>
    <t>ALGEBRA LINEAL</t>
  </si>
  <si>
    <t>102 B</t>
  </si>
  <si>
    <t xml:space="preserve">301 B </t>
  </si>
  <si>
    <t>IEME</t>
  </si>
  <si>
    <t>AGOSTO -  DICIEMBRE 2024</t>
  </si>
  <si>
    <t>DEPARTAMENTO DE CIENCIAS BASICAS</t>
  </si>
  <si>
    <t>ING. TONATIUH SOSME SANCHEZ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</si>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</sst>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77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38" t="s">
        <v>53</v>
      </c>
      <c r="M8" s="38"/>
      <c r="N8" s="38"/>
      <c r="O8" s="38"/>
    </row>
    <row r="10" spans="1:15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5.5" x14ac:dyDescent="0.2">
      <c r="A14" s="9" t="s">
        <v>36</v>
      </c>
      <c r="B14" s="9" t="s">
        <v>21</v>
      </c>
      <c r="C14" s="9" t="s">
        <v>47</v>
      </c>
      <c r="D14" s="9" t="str">
        <f ca="1">'1'!D14</f>
        <v>ISIC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5" s="11" customFormat="1" ht="25.5" x14ac:dyDescent="0.2">
      <c r="A15" s="9" t="s">
        <v>36</v>
      </c>
      <c r="B15" s="9" t="s">
        <v>21</v>
      </c>
      <c r="C15" s="9" t="s">
        <v>38</v>
      </c>
      <c r="D15" s="9" t="str">
        <f ca="1">'1'!D15</f>
        <v>ISIC</v>
      </c>
      <c r="E15" s="9">
        <v>30</v>
      </c>
      <c r="F15" s="9">
        <v>30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5" s="11" customFormat="1" ht="25.5" x14ac:dyDescent="0.2">
      <c r="A16" s="9" t="s">
        <v>48</v>
      </c>
      <c r="B16" s="9" t="s">
        <v>21</v>
      </c>
      <c r="C16" s="9" t="s">
        <v>50</v>
      </c>
      <c r="D16" s="9" t="s">
        <v>52</v>
      </c>
      <c r="E16" s="9">
        <v>35</v>
      </c>
      <c r="F16" s="9">
        <v>35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8" s="11" customFormat="1" ht="25.5" x14ac:dyDescent="0.2">
      <c r="A17" s="9" t="s">
        <v>49</v>
      </c>
      <c r="B17" s="9" t="s">
        <v>21</v>
      </c>
      <c r="C17" s="9" t="s">
        <v>51</v>
      </c>
      <c r="D17" s="9" t="s">
        <v>39</v>
      </c>
      <c r="E17" s="9">
        <v>25</v>
      </c>
      <c r="F17" s="9">
        <v>25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/>
      <c r="I28" s="17">
        <f>(E28-SUM(F28:G28))-K28</f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L8:O8"/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90" zoomScaleNormal="90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9" t="s">
        <v>2</v>
      </c>
      <c r="B6" s="39"/>
      <c r="C6" s="39"/>
      <c r="D6" s="39"/>
      <c r="E6" s="40" t="s">
        <v>54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5">
        <v>3</v>
      </c>
      <c r="I8" s="35" t="s">
        <v>7</v>
      </c>
      <c r="J8" s="35"/>
      <c r="K8" s="35"/>
      <c r="L8" s="28" t="str">
        <f>'1'!L8</f>
        <v>AGOSTO -  DICIEMBRE 2024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 t="s">
        <v>44</v>
      </c>
      <c r="C14" s="9" t="s">
        <v>47</v>
      </c>
      <c r="D14" s="9" t="str">
        <f ca="1">'1'!D14</f>
        <v>ISIC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 t="s">
        <v>44</v>
      </c>
      <c r="C15" s="9" t="s">
        <v>38</v>
      </c>
      <c r="D15" s="9" t="str">
        <f ca="1">'1'!D15</f>
        <v>ISIC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 t="s">
        <v>44</v>
      </c>
      <c r="C16" s="9" t="s">
        <v>50</v>
      </c>
      <c r="D16" s="9" t="s">
        <v>52</v>
      </c>
      <c r="E16" s="9"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ALGEBRA LINEAL</v>
      </c>
      <c r="B17" s="9" t="s">
        <v>44</v>
      </c>
      <c r="C17" s="9" t="s">
        <v>51</v>
      </c>
      <c r="D17" s="9" t="s">
        <v>39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 t="s">
        <v>55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8" t="str">
        <f>'1'!L8</f>
        <v>AGOSTO -  DICIEMBRE 2024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 t="s">
        <v>56</v>
      </c>
      <c r="C14" s="9" t="s">
        <v>47</v>
      </c>
      <c r="D14" s="9" t="str">
        <f ca="1">'1'!D14</f>
        <v>ISIC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 t="s">
        <v>56</v>
      </c>
      <c r="C15" s="9" t="s">
        <v>38</v>
      </c>
      <c r="D15" s="9" t="str">
        <f ca="1">'1'!D15</f>
        <v>ISIC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 t="s">
        <v>56</v>
      </c>
      <c r="C16" s="9" t="s">
        <v>50</v>
      </c>
      <c r="D16" s="9" t="s">
        <v>52</v>
      </c>
      <c r="E16" s="9"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ALGEBRA LINEAL</v>
      </c>
      <c r="B17" s="9" t="s">
        <v>56</v>
      </c>
      <c r="C17" s="9" t="s">
        <v>51</v>
      </c>
      <c r="D17" s="9" t="s">
        <v>39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8" t="str">
        <f>'1'!L8</f>
        <v>AGOSTO -  DICIEMBRE 2024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/>
      <c r="C14" s="9" t="str">
        <f>'1'!C14</f>
        <v>304 B</v>
      </c>
      <c r="D14" s="9" t="str">
        <f ca="1">'1'!D14</f>
        <v xml:space="preserve">IAMB </v>
      </c>
      <c r="E14" s="9">
        <f>'1'!E14</f>
        <v>16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/>
      <c r="C15" s="9" t="str">
        <f>'1'!C15</f>
        <v>304 A</v>
      </c>
      <c r="D15" s="9" t="str">
        <f ca="1">'1'!D15</f>
        <v>IEME</v>
      </c>
      <c r="E15" s="9">
        <f>'1'!E15</f>
        <v>30</v>
      </c>
      <c r="F15" s="9">
        <v>33</v>
      </c>
      <c r="G15" s="9"/>
      <c r="H15" s="10"/>
      <c r="I15" s="9">
        <f>(E15-SUM(F15:G15))-K15</f>
        <v>-3</v>
      </c>
      <c r="J15" s="10"/>
      <c r="K15" s="9">
        <v>0</v>
      </c>
      <c r="L15" s="10">
        <f>K15/E15</f>
        <v>0</v>
      </c>
      <c r="M15" s="9">
        <v>71</v>
      </c>
      <c r="N15" s="15">
        <v>0.3</v>
      </c>
    </row>
    <row r="16" spans="1:14" s="11" customFormat="1" ht="25.5" x14ac:dyDescent="0.2">
      <c r="A16" s="9" t="str">
        <f>'1'!A16</f>
        <v>CALCULO DIFERENCIAL</v>
      </c>
      <c r="B16" s="9"/>
      <c r="C16" s="9" t="str">
        <f>'1'!C16</f>
        <v>102 B</v>
      </c>
      <c r="D16" s="9" t="str">
        <f>'1'!D16</f>
        <v>IEME</v>
      </c>
      <c r="E16" s="9">
        <f>'1'!E16</f>
        <v>35</v>
      </c>
      <c r="F16" s="9">
        <v>29</v>
      </c>
      <c r="G16" s="9"/>
      <c r="H16" s="10"/>
      <c r="I16" s="9">
        <f>(E16-SUM(F16:G16))-K16</f>
        <v>6</v>
      </c>
      <c r="J16" s="10"/>
      <c r="K16" s="9">
        <v>0</v>
      </c>
      <c r="L16" s="10">
        <f>K16/E16</f>
        <v>0</v>
      </c>
      <c r="M16" s="9">
        <v>72</v>
      </c>
      <c r="N16" s="15">
        <v>0.83</v>
      </c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 xml:space="preserve">301 B </v>
      </c>
      <c r="D17" s="9" t="str">
        <f>'1'!D17</f>
        <v>IIND</v>
      </c>
      <c r="E17" s="9">
        <f>'1'!E17</f>
        <v>25</v>
      </c>
      <c r="F17" s="9">
        <v>23</v>
      </c>
      <c r="G17" s="9"/>
      <c r="H17" s="10"/>
      <c r="I17" s="9">
        <f>(E17-SUM(F17:G17))-K17</f>
        <v>2</v>
      </c>
      <c r="J17" s="10"/>
      <c r="K17" s="9">
        <v>0</v>
      </c>
      <c r="L17" s="10">
        <f>K17/E17</f>
        <v>0</v>
      </c>
      <c r="M17" s="9">
        <v>71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104</v>
      </c>
      <c r="G28" s="17"/>
      <c r="H28" s="18">
        <f>SUM(F28:G28)/E28</f>
        <v>0.98113207547169812</v>
      </c>
      <c r="I28" s="17">
        <f>(E28-SUM(F28:G28))-K28</f>
        <v>2</v>
      </c>
      <c r="J28" s="18"/>
      <c r="K28" s="17">
        <f>SUM(K14:K27)</f>
        <v>0</v>
      </c>
      <c r="L28" s="18">
        <f>K28/E28</f>
        <v>0</v>
      </c>
      <c r="M28" s="17">
        <f>AVERAGE(M14:M27)</f>
        <v>71</v>
      </c>
      <c r="N28" s="19">
        <f>AVERAGE(N14:N27)</f>
        <v>0.72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4" zoomScale="85" zoomScaleNormal="85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5" t="s">
        <v>7</v>
      </c>
      <c r="J8" s="35"/>
      <c r="K8" s="35"/>
      <c r="L8" s="41" t="s">
        <v>46</v>
      </c>
      <c r="M8" s="41"/>
      <c r="N8" s="41"/>
      <c r="O8" s="41"/>
    </row>
    <row r="10" spans="1:15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5.5" x14ac:dyDescent="0.2">
      <c r="A14" s="9" t="s">
        <v>36</v>
      </c>
      <c r="B14" s="9" t="s">
        <v>45</v>
      </c>
      <c r="C14" s="9" t="s">
        <v>41</v>
      </c>
      <c r="D14" s="9" t="s">
        <v>43</v>
      </c>
      <c r="E14" s="9">
        <v>18</v>
      </c>
      <c r="F14" s="9">
        <v>18</v>
      </c>
      <c r="G14" s="9">
        <v>0</v>
      </c>
      <c r="H14" s="10">
        <f>F14/E14</f>
        <v>1</v>
      </c>
      <c r="I14" s="9">
        <v>0</v>
      </c>
      <c r="J14" s="10">
        <v>0</v>
      </c>
      <c r="K14" s="9">
        <v>0</v>
      </c>
      <c r="L14" s="10">
        <v>0</v>
      </c>
      <c r="M14" s="9">
        <v>72</v>
      </c>
      <c r="N14" s="15">
        <v>0.61</v>
      </c>
    </row>
    <row r="15" spans="1:15" s="11" customFormat="1" ht="25.5" x14ac:dyDescent="0.2">
      <c r="A15" s="9" t="s">
        <v>36</v>
      </c>
      <c r="B15" s="9" t="s">
        <v>45</v>
      </c>
      <c r="C15" s="9" t="s">
        <v>37</v>
      </c>
      <c r="D15" s="9" t="s">
        <v>39</v>
      </c>
      <c r="E15" s="9">
        <f>'1'!E15</f>
        <v>30</v>
      </c>
      <c r="F15" s="9">
        <v>32</v>
      </c>
      <c r="G15" s="9">
        <v>0</v>
      </c>
      <c r="H15" s="10">
        <v>0.97</v>
      </c>
      <c r="I15" s="9">
        <v>0</v>
      </c>
      <c r="J15" s="10">
        <f>I15/E15</f>
        <v>0</v>
      </c>
      <c r="K15" s="9">
        <v>1</v>
      </c>
      <c r="L15" s="10">
        <f>K15/E15</f>
        <v>3.3333333333333333E-2</v>
      </c>
      <c r="M15" s="9">
        <v>70</v>
      </c>
      <c r="N15" s="15">
        <v>1</v>
      </c>
    </row>
    <row r="16" spans="1:15" s="11" customFormat="1" ht="25.5" x14ac:dyDescent="0.2">
      <c r="A16" s="9" t="str">
        <f>'1'!A16</f>
        <v>CALCULO DIFERENCIAL</v>
      </c>
      <c r="B16" s="9" t="s">
        <v>45</v>
      </c>
      <c r="C16" s="9" t="s">
        <v>38</v>
      </c>
      <c r="D16" s="9" t="s">
        <v>40</v>
      </c>
      <c r="E16" s="9">
        <f>'1'!E16</f>
        <v>35</v>
      </c>
      <c r="F16" s="9">
        <v>29</v>
      </c>
      <c r="G16" s="9">
        <v>0</v>
      </c>
      <c r="H16" s="10">
        <f>F16/E16</f>
        <v>0.82857142857142863</v>
      </c>
      <c r="I16" s="9">
        <f>(E16-SUM(F16:G16))-K16</f>
        <v>6</v>
      </c>
      <c r="J16" s="10">
        <f>I16/E16</f>
        <v>0.17142857142857143</v>
      </c>
      <c r="K16" s="9">
        <v>0</v>
      </c>
      <c r="L16" s="10">
        <f>K16/E16</f>
        <v>0</v>
      </c>
      <c r="M16" s="9">
        <v>73</v>
      </c>
      <c r="N16" s="15">
        <v>0.31</v>
      </c>
    </row>
    <row r="17" spans="1:14" s="11" customFormat="1" ht="25.5" x14ac:dyDescent="0.2">
      <c r="A17" s="9" t="s">
        <v>36</v>
      </c>
      <c r="B17" s="9" t="s">
        <v>45</v>
      </c>
      <c r="C17" s="9" t="s">
        <v>42</v>
      </c>
      <c r="D17" s="9" t="str">
        <f>'1'!D17</f>
        <v>IIND</v>
      </c>
      <c r="E17" s="9">
        <f>'1'!E17</f>
        <v>25</v>
      </c>
      <c r="F17" s="9">
        <v>22</v>
      </c>
      <c r="G17" s="9">
        <v>0</v>
      </c>
      <c r="H17" s="10">
        <v>0.96</v>
      </c>
      <c r="I17" s="9">
        <v>0</v>
      </c>
      <c r="J17" s="10">
        <f>I17/E17</f>
        <v>0</v>
      </c>
      <c r="K17" s="9">
        <v>1</v>
      </c>
      <c r="L17" s="10">
        <f>K17/E17</f>
        <v>0.04</v>
      </c>
      <c r="M17" s="9">
        <v>68</v>
      </c>
      <c r="N17" s="15">
        <v>0.96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108</v>
      </c>
      <c r="F28" s="17">
        <f>SUM(F14:F27)</f>
        <v>101</v>
      </c>
      <c r="G28" s="17">
        <f>SUM(G14:G27)</f>
        <v>0</v>
      </c>
      <c r="H28" s="18">
        <f>SUM(F28:G28)/E28</f>
        <v>0.93518518518518523</v>
      </c>
      <c r="I28" s="17">
        <f>(E28-SUM(F28:G28))-K28</f>
        <v>5</v>
      </c>
      <c r="J28" s="18">
        <f>I28/E28</f>
        <v>4.6296296296296294E-2</v>
      </c>
      <c r="K28" s="17">
        <f>SUM(K14:K27)</f>
        <v>2</v>
      </c>
      <c r="L28" s="18">
        <f>K28/E28</f>
        <v>1.8518518518518517E-2</v>
      </c>
      <c r="M28" s="17">
        <f>AVERAGE(M14:M27)</f>
        <v>70.75</v>
      </c>
      <c r="N28" s="19">
        <f>AVERAGE(N14:N27)</f>
        <v>0.72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B1:N1"/>
    <mergeCell ref="A3:N3"/>
    <mergeCell ref="A5:N5"/>
    <mergeCell ref="A6:D6"/>
    <mergeCell ref="E6:H6"/>
    <mergeCell ref="L8:O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 ROMAN</cp:lastModifiedBy>
  <cp:revision/>
  <dcterms:created xsi:type="dcterms:W3CDTF">2021-11-22T14:45:25Z</dcterms:created>
  <dcterms:modified xsi:type="dcterms:W3CDTF">2024-11-19T15:51:25Z</dcterms:modified>
  <cp:category/>
  <cp:contentStatus/>
</cp:coreProperties>
</file>