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tona_\Desktop\SEMESTRE AGOSTO-DICIEMBRE 2024\EVIDENCIAS DOCENTES\ERC\"/>
    </mc:Choice>
  </mc:AlternateContent>
  <xr:revisionPtr revIDLastSave="0" documentId="8_{C66C4C52-2B62-4134-B521-EB4246642CE2}" xr6:coauthVersionLast="47" xr6:coauthVersionMax="47" xr10:uidLastSave="{00000000-0000-0000-0000-000000000000}"/>
  <bookViews>
    <workbookView xWindow="-108" yWindow="-108" windowWidth="23256" windowHeight="12456" activeTab="3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7" i="23" l="1"/>
  <c r="A16" i="23"/>
  <c r="A15" i="23"/>
  <c r="A14" i="23"/>
  <c r="B37" i="25" l="1"/>
  <c r="N28" i="25"/>
  <c r="M28" i="25"/>
  <c r="K28" i="25"/>
  <c r="G28" i="25"/>
  <c r="F28" i="25"/>
  <c r="E17" i="25"/>
  <c r="L17" i="25" s="1"/>
  <c r="D17" i="25"/>
  <c r="L16" i="25"/>
  <c r="E16" i="25"/>
  <c r="I16" i="25" s="1"/>
  <c r="J16" i="25" s="1"/>
  <c r="A16" i="25"/>
  <c r="L15" i="25"/>
  <c r="E15" i="25"/>
  <c r="H14" i="25"/>
  <c r="B10" i="25"/>
  <c r="E8" i="25"/>
  <c r="N28" i="24"/>
  <c r="M28" i="24"/>
  <c r="K28" i="24"/>
  <c r="F28" i="24"/>
  <c r="L17" i="24"/>
  <c r="I17" i="24"/>
  <c r="D17" i="24"/>
  <c r="C17" i="24"/>
  <c r="A17" i="24"/>
  <c r="L16" i="24"/>
  <c r="D16" i="24"/>
  <c r="C16" i="24"/>
  <c r="A16" i="24"/>
  <c r="L15" i="24"/>
  <c r="I15" i="24"/>
  <c r="C15" i="24"/>
  <c r="A15" i="24"/>
  <c r="L14" i="24"/>
  <c r="E28" i="24"/>
  <c r="C14" i="24"/>
  <c r="A14" i="24"/>
  <c r="B10" i="24"/>
  <c r="B37" i="24" s="1"/>
  <c r="L8" i="24"/>
  <c r="H8" i="24"/>
  <c r="E8" i="24"/>
  <c r="B37" i="23"/>
  <c r="N28" i="23"/>
  <c r="M28" i="23"/>
  <c r="K28" i="23"/>
  <c r="F28" i="23"/>
  <c r="L17" i="23"/>
  <c r="L16" i="23"/>
  <c r="L15" i="23"/>
  <c r="L14" i="23"/>
  <c r="E28" i="23"/>
  <c r="L28" i="23" s="1"/>
  <c r="B10" i="23"/>
  <c r="L8" i="23"/>
  <c r="H8" i="23"/>
  <c r="E8" i="23"/>
  <c r="K28" i="22"/>
  <c r="L28" i="22" s="1"/>
  <c r="E28" i="22"/>
  <c r="L17" i="22"/>
  <c r="A17" i="22"/>
  <c r="L16" i="22"/>
  <c r="A16" i="22"/>
  <c r="L15" i="22"/>
  <c r="A15" i="22"/>
  <c r="L14" i="22"/>
  <c r="A14" i="22"/>
  <c r="B10" i="22"/>
  <c r="B37" i="22" s="1"/>
  <c r="L8" i="22"/>
  <c r="E8" i="22"/>
  <c r="B37" i="10"/>
  <c r="N28" i="10"/>
  <c r="M28" i="10"/>
  <c r="K28" i="10"/>
  <c r="L28" i="10" s="1"/>
  <c r="F28" i="10"/>
  <c r="E28" i="10"/>
  <c r="I28" i="10" s="1"/>
  <c r="L17" i="10"/>
  <c r="I17" i="10"/>
  <c r="L16" i="10"/>
  <c r="I16" i="10"/>
  <c r="L15" i="10"/>
  <c r="I15" i="10"/>
  <c r="L14" i="10"/>
  <c r="E28" i="25" l="1"/>
  <c r="I28" i="25" s="1"/>
  <c r="J28" i="25" s="1"/>
  <c r="L28" i="25"/>
  <c r="I28" i="24"/>
  <c r="H28" i="24"/>
  <c r="L28" i="24"/>
  <c r="J15" i="25"/>
  <c r="J17" i="25"/>
  <c r="I16" i="24"/>
  <c r="H16" i="25"/>
  <c r="H28" i="25" l="1"/>
  <c r="D14" i="22"/>
  <c r="D14" i="10"/>
  <c r="D14" i="23"/>
  <c r="D15" i="23"/>
  <c r="D15" i="10"/>
  <c r="D15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<sst xmlns="http://schemas.openxmlformats.org/spreadsheetml/2006/main" count="222" uniqueCount="58">
  <si>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</si>
  <si>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</si>
  <si>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</si>
  <si>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</si>
  <si>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</si>
  <si>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</si>
  <si>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</si>
  <si>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</si>
  <si>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</si>
  <si>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</si>
  <si>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</si>
  <si>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</si>
  <si>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</si>
  <si>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</si>
  <si>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</si>
  <si>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</si>
  <si>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</si>
  <si>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</si>
  <si>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</si>
  <si>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</si>
  <si>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</si>
  <si>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</si>
  <si>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</si>
  <si>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</si>
  <si>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</si>
  <si>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</si>
  <si>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</si>
  <si>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</si>
  <si>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</si>
  <si>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</si>
  <si>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</si>
  <si>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DEPARTAMENTO CIENCIAS BÁSICAS</t>
  </si>
  <si>
    <t xml:space="preserve"> </t>
  </si>
  <si>
    <t>D.E. TONATIUH SOSME SANCHEZ</t>
  </si>
  <si>
    <t>ING. EDGAR ROMAN CARDENAS</t>
  </si>
  <si>
    <t>CALCULO VECTORIAL</t>
  </si>
  <si>
    <t>301 A</t>
  </si>
  <si>
    <t>304 A</t>
  </si>
  <si>
    <t>IIND</t>
  </si>
  <si>
    <t>ISIC</t>
  </si>
  <si>
    <t>306 B</t>
  </si>
  <si>
    <t xml:space="preserve">304 B </t>
  </si>
  <si>
    <t xml:space="preserve">IAMB </t>
  </si>
  <si>
    <t>II</t>
  </si>
  <si>
    <t>T</t>
  </si>
  <si>
    <t>FEBRERO -  JUNIO 2024</t>
  </si>
  <si>
    <t>304 B</t>
  </si>
  <si>
    <t>CALCULO DIFERENCIAL</t>
  </si>
  <si>
    <t>ALGEBRA LINEAL</t>
  </si>
  <si>
    <t>102 B</t>
  </si>
  <si>
    <t xml:space="preserve">301 B </t>
  </si>
  <si>
    <t>IEME</t>
  </si>
  <si>
    <t>AGOSTO -  DICIEMBRE 2024</t>
  </si>
  <si>
    <t>DEPARTAMENTO DE CIENCIAS BASICAS</t>
  </si>
  <si>
    <t>ING. TONATIUH SOSME SANCHEZ</t>
  </si>
  <si>
    <t>III</t>
  </si>
  <si>
    <t>IV</t>
  </si>
  <si>
    <t>MC. TONATIUH SOSME SANCHEZ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</si>
</sst>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2" xfId="0" applyFont="1" applyBorder="1" applyAlignment="1">
      <alignment horizontal="left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9" fillId="0" borderId="2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37"/>
  <sheetViews>
    <sheetView zoomScale="77" zoomScaleNormal="85" zoomScaleSheetLayoutView="100" workbookViewId="0">
      <selection activeCell="E6" sqref="E6:H6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7" width="7.5546875" style="1" customWidth="1"/>
    <col min="8" max="8" width="11.6640625" style="1" customWidth="1"/>
    <col min="9" max="12" width="7.5546875" style="1" customWidth="1"/>
    <col min="13" max="16384" width="11.44140625" style="1"/>
  </cols>
  <sheetData>
    <row r="1" spans="1:15" ht="62.25" customHeight="1" x14ac:dyDescent="0.25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5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5" x14ac:dyDescent="0.25">
      <c r="A3" s="22" t="s">
        <v>30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5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5" x14ac:dyDescent="0.25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5" x14ac:dyDescent="0.25">
      <c r="A6" s="23" t="s">
        <v>2</v>
      </c>
      <c r="B6" s="23"/>
      <c r="C6" s="23"/>
      <c r="D6" s="23"/>
      <c r="E6" s="24" t="s">
        <v>53</v>
      </c>
      <c r="F6" s="24"/>
      <c r="G6" s="24"/>
      <c r="H6" s="24"/>
      <c r="I6" s="3"/>
      <c r="J6" s="3"/>
      <c r="K6" s="3"/>
      <c r="L6" s="3"/>
      <c r="M6" s="3"/>
      <c r="N6" s="3"/>
    </row>
    <row r="7" spans="1:15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5" x14ac:dyDescent="0.25">
      <c r="A8" s="4" t="s">
        <v>3</v>
      </c>
      <c r="B8" s="34" t="s">
        <v>4</v>
      </c>
      <c r="C8" s="34"/>
      <c r="D8" s="14" t="s">
        <v>5</v>
      </c>
      <c r="E8" s="5">
        <v>4</v>
      </c>
      <c r="G8" s="4" t="s">
        <v>6</v>
      </c>
      <c r="H8" s="5">
        <v>3</v>
      </c>
      <c r="I8" s="33" t="s">
        <v>7</v>
      </c>
      <c r="J8" s="33"/>
      <c r="K8" s="33"/>
      <c r="L8" s="21" t="s">
        <v>52</v>
      </c>
      <c r="M8" s="21"/>
      <c r="N8" s="21"/>
      <c r="O8" s="21"/>
    </row>
    <row r="10" spans="1:15" x14ac:dyDescent="0.25">
      <c r="A10" s="4" t="s">
        <v>8</v>
      </c>
      <c r="B10" s="34" t="s">
        <v>34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5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5" x14ac:dyDescent="0.25">
      <c r="A12" s="35" t="s">
        <v>9</v>
      </c>
      <c r="B12" s="31" t="s">
        <v>10</v>
      </c>
      <c r="C12" s="31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28" t="s">
        <v>21</v>
      </c>
    </row>
    <row r="13" spans="1:15" x14ac:dyDescent="0.25">
      <c r="A13" s="36"/>
      <c r="B13" s="32"/>
      <c r="C13" s="32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29"/>
    </row>
    <row r="14" spans="1:15" s="11" customFormat="1" ht="26.4" x14ac:dyDescent="0.25">
      <c r="A14" s="9" t="s">
        <v>35</v>
      </c>
      <c r="B14" s="9" t="s">
        <v>21</v>
      </c>
      <c r="C14" s="9" t="s">
        <v>46</v>
      </c>
      <c r="D14" s="9" t="str">
        <f ca="1">'1'!D14</f>
        <v>ISIC</v>
      </c>
      <c r="E14" s="9">
        <v>16</v>
      </c>
      <c r="F14" s="9">
        <v>16</v>
      </c>
      <c r="G14" s="9"/>
      <c r="H14" s="10"/>
      <c r="I14" s="9">
        <v>0</v>
      </c>
      <c r="J14" s="10"/>
      <c r="K14" s="9">
        <v>0</v>
      </c>
      <c r="L14" s="10">
        <f>K14/E14</f>
        <v>0</v>
      </c>
      <c r="M14" s="9">
        <v>70</v>
      </c>
      <c r="N14" s="15">
        <v>1</v>
      </c>
    </row>
    <row r="15" spans="1:15" s="11" customFormat="1" ht="26.4" x14ac:dyDescent="0.25">
      <c r="A15" s="9" t="s">
        <v>35</v>
      </c>
      <c r="B15" s="9" t="s">
        <v>21</v>
      </c>
      <c r="C15" s="9" t="s">
        <v>37</v>
      </c>
      <c r="D15" s="9" t="str">
        <f ca="1">'1'!D15</f>
        <v>ISIC</v>
      </c>
      <c r="E15" s="9">
        <v>30</v>
      </c>
      <c r="F15" s="9">
        <v>30</v>
      </c>
      <c r="G15" s="9"/>
      <c r="H15" s="10"/>
      <c r="I15" s="9">
        <f>(E15-SUM(F15:G15))-K15</f>
        <v>0</v>
      </c>
      <c r="J15" s="10"/>
      <c r="K15" s="9">
        <v>0</v>
      </c>
      <c r="L15" s="10">
        <f>K15/E15</f>
        <v>0</v>
      </c>
      <c r="M15" s="9">
        <v>70</v>
      </c>
      <c r="N15" s="15">
        <v>1</v>
      </c>
    </row>
    <row r="16" spans="1:15" s="11" customFormat="1" ht="26.4" x14ac:dyDescent="0.25">
      <c r="A16" s="9" t="s">
        <v>47</v>
      </c>
      <c r="B16" s="9" t="s">
        <v>21</v>
      </c>
      <c r="C16" s="9" t="s">
        <v>49</v>
      </c>
      <c r="D16" s="9" t="s">
        <v>51</v>
      </c>
      <c r="E16" s="9">
        <v>35</v>
      </c>
      <c r="F16" s="9">
        <v>35</v>
      </c>
      <c r="G16" s="9"/>
      <c r="H16" s="10"/>
      <c r="I16" s="9">
        <f>(E16-SUM(F16:G16))-K16</f>
        <v>0</v>
      </c>
      <c r="J16" s="10"/>
      <c r="K16" s="9">
        <v>0</v>
      </c>
      <c r="L16" s="10">
        <f>K16/E16</f>
        <v>0</v>
      </c>
      <c r="M16" s="9">
        <v>70</v>
      </c>
      <c r="N16" s="15">
        <v>1</v>
      </c>
    </row>
    <row r="17" spans="1:18" s="11" customFormat="1" ht="26.4" x14ac:dyDescent="0.25">
      <c r="A17" s="9" t="s">
        <v>48</v>
      </c>
      <c r="B17" s="9" t="s">
        <v>21</v>
      </c>
      <c r="C17" s="9" t="s">
        <v>50</v>
      </c>
      <c r="D17" s="9" t="s">
        <v>38</v>
      </c>
      <c r="E17" s="9">
        <v>25</v>
      </c>
      <c r="F17" s="9">
        <v>25</v>
      </c>
      <c r="G17" s="9"/>
      <c r="H17" s="10"/>
      <c r="I17" s="9">
        <f>(E17-SUM(F17:G17))-K17</f>
        <v>0</v>
      </c>
      <c r="J17" s="10"/>
      <c r="K17" s="9">
        <v>0</v>
      </c>
      <c r="L17" s="10">
        <f>K17/E17</f>
        <v>0</v>
      </c>
      <c r="M17" s="9">
        <v>70</v>
      </c>
      <c r="N17" s="15">
        <v>1</v>
      </c>
    </row>
    <row r="18" spans="1:18" s="11" customFormat="1" x14ac:dyDescent="0.25">
      <c r="A18" s="8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8" s="11" customFormat="1" x14ac:dyDescent="0.25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8" s="11" customFormat="1" x14ac:dyDescent="0.25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8" s="11" customFormat="1" x14ac:dyDescent="0.25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  <c r="R21" s="11" t="s">
        <v>32</v>
      </c>
    </row>
    <row r="22" spans="1:18" s="11" customFormat="1" x14ac:dyDescent="0.25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8" s="11" customFormat="1" x14ac:dyDescent="0.25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8" s="11" customFormat="1" x14ac:dyDescent="0.25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8" s="11" customFormat="1" x14ac:dyDescent="0.25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8" s="11" customFormat="1" x14ac:dyDescent="0.25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8" s="11" customFormat="1" ht="16.5" customHeight="1" x14ac:dyDescent="0.25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8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106</v>
      </c>
      <c r="F28" s="17">
        <f>SUM(F14:F27)</f>
        <v>106</v>
      </c>
      <c r="G28" s="17"/>
      <c r="H28" s="18"/>
      <c r="I28" s="17">
        <f>(E28-SUM(F28:G28))-K28</f>
        <v>0</v>
      </c>
      <c r="J28" s="18"/>
      <c r="K28" s="17">
        <f>SUM(K14:K27)</f>
        <v>0</v>
      </c>
      <c r="L28" s="18">
        <f>K28/E28</f>
        <v>0</v>
      </c>
      <c r="M28" s="17">
        <f>AVERAGE(M14:M27)</f>
        <v>70</v>
      </c>
      <c r="N28" s="19">
        <f>AVERAGE(N14:N27)</f>
        <v>1</v>
      </c>
    </row>
    <row r="30" spans="1:18" ht="120" customHeight="1" x14ac:dyDescent="0.25">
      <c r="A30" s="30" t="s">
        <v>26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</row>
    <row r="32" spans="1:18" x14ac:dyDescent="0.25">
      <c r="A32" s="12"/>
    </row>
    <row r="33" spans="1:10" x14ac:dyDescent="0.25">
      <c r="B33" s="37" t="s">
        <v>27</v>
      </c>
      <c r="C33" s="37"/>
      <c r="D33" s="37"/>
      <c r="G33" s="22" t="s">
        <v>28</v>
      </c>
      <c r="H33" s="22"/>
      <c r="I33" s="22"/>
      <c r="J33" s="22"/>
    </row>
    <row r="34" spans="1:10" ht="62.25" customHeight="1" x14ac:dyDescent="0.25">
      <c r="B34" s="38"/>
      <c r="C34" s="38"/>
      <c r="D34" s="38"/>
      <c r="G34" s="34"/>
      <c r="H34" s="34"/>
      <c r="I34" s="34"/>
      <c r="J34" s="34"/>
    </row>
    <row r="35" spans="1:10" hidden="1" x14ac:dyDescent="0.25">
      <c r="A35" s="39" t="e">
        <v>#REF!</v>
      </c>
      <c r="B35" s="39"/>
      <c r="C35" s="6"/>
      <c r="E35" s="39"/>
      <c r="F35" s="39"/>
      <c r="G35" s="39"/>
      <c r="H35" s="39"/>
    </row>
    <row r="36" spans="1:10" hidden="1" x14ac:dyDescent="0.25"/>
    <row r="37" spans="1:10" ht="45" customHeight="1" x14ac:dyDescent="0.25">
      <c r="B37" s="40" t="str">
        <f>B10</f>
        <v>ING. EDGAR ROMAN CARDENAS</v>
      </c>
      <c r="C37" s="40"/>
      <c r="D37" s="40"/>
      <c r="E37" s="13"/>
      <c r="F37" s="13"/>
      <c r="G37" s="40" t="s">
        <v>33</v>
      </c>
      <c r="H37" s="40"/>
      <c r="I37" s="40"/>
      <c r="J37" s="40"/>
    </row>
  </sheetData>
  <mergeCells count="31">
    <mergeCell ref="A35:B35"/>
    <mergeCell ref="E35:H35"/>
    <mergeCell ref="B37:D37"/>
    <mergeCell ref="G37:J37"/>
    <mergeCell ref="K12:K13"/>
    <mergeCell ref="L12:L13"/>
    <mergeCell ref="B33:D33"/>
    <mergeCell ref="G33:J33"/>
    <mergeCell ref="B34:D34"/>
    <mergeCell ref="G34:J34"/>
    <mergeCell ref="B1:N1"/>
    <mergeCell ref="M12:M13"/>
    <mergeCell ref="N12:N13"/>
    <mergeCell ref="A30:N30"/>
    <mergeCell ref="C12:C13"/>
    <mergeCell ref="I8:K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8:O8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zoomScale="90" zoomScaleNormal="90" zoomScaleSheetLayoutView="100" workbookViewId="0">
      <selection activeCell="M14" sqref="M14:N17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7" width="7.5546875" style="1" customWidth="1"/>
    <col min="8" max="8" width="12.33203125" style="1" customWidth="1"/>
    <col min="9" max="12" width="7.5546875" style="1" customWidth="1"/>
    <col min="13" max="16384" width="11.44140625" style="1"/>
  </cols>
  <sheetData>
    <row r="1" spans="1:14" ht="62.25" customHeight="1" x14ac:dyDescent="0.25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2" t="s">
        <v>30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x14ac:dyDescent="0.25">
      <c r="A6" s="23" t="s">
        <v>2</v>
      </c>
      <c r="B6" s="23"/>
      <c r="C6" s="23"/>
      <c r="D6" s="23"/>
      <c r="E6" s="24" t="s">
        <v>53</v>
      </c>
      <c r="F6" s="24"/>
      <c r="G6" s="24"/>
      <c r="H6" s="24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34">
        <v>2</v>
      </c>
      <c r="C8" s="34"/>
      <c r="D8" s="14" t="s">
        <v>5</v>
      </c>
      <c r="E8" s="20">
        <f>'1'!E8</f>
        <v>4</v>
      </c>
      <c r="F8"/>
      <c r="G8" s="4" t="s">
        <v>6</v>
      </c>
      <c r="H8" s="5">
        <v>3</v>
      </c>
      <c r="I8" s="33" t="s">
        <v>7</v>
      </c>
      <c r="J8" s="33"/>
      <c r="K8" s="33"/>
      <c r="L8" s="34" t="str">
        <f>'1'!L8</f>
        <v>AGOSTO -  DICIEMBRE 2024</v>
      </c>
      <c r="M8" s="34"/>
      <c r="N8" s="34"/>
    </row>
    <row r="10" spans="1:14" x14ac:dyDescent="0.25">
      <c r="A10" s="4" t="s">
        <v>8</v>
      </c>
      <c r="B10" s="34" t="str">
        <f>'1'!B10</f>
        <v>ING. EDGAR ROMAN CARDENAS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5" t="s">
        <v>9</v>
      </c>
      <c r="B12" s="31" t="s">
        <v>10</v>
      </c>
      <c r="C12" s="31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28" t="s">
        <v>21</v>
      </c>
    </row>
    <row r="13" spans="1:14" x14ac:dyDescent="0.25">
      <c r="A13" s="36"/>
      <c r="B13" s="32"/>
      <c r="C13" s="32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29"/>
    </row>
    <row r="14" spans="1:14" s="11" customFormat="1" ht="26.4" x14ac:dyDescent="0.25">
      <c r="A14" s="9" t="str">
        <f>'1'!A14</f>
        <v>CALCULO VECTORIAL</v>
      </c>
      <c r="B14" s="9" t="s">
        <v>43</v>
      </c>
      <c r="C14" s="9" t="s">
        <v>46</v>
      </c>
      <c r="D14" s="9" t="str">
        <f ca="1">'1'!D14</f>
        <v>ISIC</v>
      </c>
      <c r="E14" s="9">
        <v>16</v>
      </c>
      <c r="F14" s="9">
        <v>16</v>
      </c>
      <c r="G14" s="9"/>
      <c r="H14" s="10"/>
      <c r="I14" s="9">
        <v>0</v>
      </c>
      <c r="J14" s="10"/>
      <c r="K14" s="9">
        <v>0</v>
      </c>
      <c r="L14" s="10">
        <f>K14/E14</f>
        <v>0</v>
      </c>
      <c r="M14" s="9">
        <v>70</v>
      </c>
      <c r="N14" s="15">
        <v>1</v>
      </c>
    </row>
    <row r="15" spans="1:14" s="11" customFormat="1" ht="26.4" x14ac:dyDescent="0.25">
      <c r="A15" s="9" t="str">
        <f>'1'!A15</f>
        <v>CALCULO VECTORIAL</v>
      </c>
      <c r="B15" s="9" t="s">
        <v>43</v>
      </c>
      <c r="C15" s="9" t="s">
        <v>37</v>
      </c>
      <c r="D15" s="9" t="str">
        <f ca="1">'1'!D15</f>
        <v>ISIC</v>
      </c>
      <c r="E15" s="9">
        <v>30</v>
      </c>
      <c r="F15" s="9">
        <v>30</v>
      </c>
      <c r="G15" s="9"/>
      <c r="H15" s="10"/>
      <c r="I15" s="9">
        <v>0</v>
      </c>
      <c r="J15" s="10"/>
      <c r="K15" s="9">
        <v>0</v>
      </c>
      <c r="L15" s="10">
        <f>K15/E15</f>
        <v>0</v>
      </c>
      <c r="M15" s="9">
        <v>70</v>
      </c>
      <c r="N15" s="15">
        <v>1</v>
      </c>
    </row>
    <row r="16" spans="1:14" s="11" customFormat="1" ht="26.4" x14ac:dyDescent="0.25">
      <c r="A16" s="9" t="str">
        <f>'1'!A16</f>
        <v>CALCULO DIFERENCIAL</v>
      </c>
      <c r="B16" s="9" t="s">
        <v>43</v>
      </c>
      <c r="C16" s="9" t="s">
        <v>49</v>
      </c>
      <c r="D16" s="9" t="s">
        <v>51</v>
      </c>
      <c r="E16" s="9">
        <v>35</v>
      </c>
      <c r="F16" s="9">
        <v>35</v>
      </c>
      <c r="G16" s="9"/>
      <c r="H16" s="10"/>
      <c r="I16" s="9">
        <v>0</v>
      </c>
      <c r="J16" s="10"/>
      <c r="K16" s="9">
        <v>0</v>
      </c>
      <c r="L16" s="10">
        <f>K16/E16</f>
        <v>0</v>
      </c>
      <c r="M16" s="9">
        <v>70</v>
      </c>
      <c r="N16" s="15">
        <v>1</v>
      </c>
    </row>
    <row r="17" spans="1:14" s="11" customFormat="1" ht="26.4" x14ac:dyDescent="0.25">
      <c r="A17" s="9" t="str">
        <f>'1'!A17</f>
        <v>ALGEBRA LINEAL</v>
      </c>
      <c r="B17" s="9" t="s">
        <v>43</v>
      </c>
      <c r="C17" s="9" t="s">
        <v>50</v>
      </c>
      <c r="D17" s="9" t="s">
        <v>38</v>
      </c>
      <c r="E17" s="9">
        <v>25</v>
      </c>
      <c r="F17" s="9">
        <v>25</v>
      </c>
      <c r="G17" s="9"/>
      <c r="H17" s="10"/>
      <c r="I17" s="9">
        <v>0</v>
      </c>
      <c r="J17" s="10"/>
      <c r="K17" s="9">
        <v>0</v>
      </c>
      <c r="L17" s="10">
        <f>K17/E17</f>
        <v>0</v>
      </c>
      <c r="M17" s="9">
        <v>70</v>
      </c>
      <c r="N17" s="15">
        <v>1</v>
      </c>
    </row>
    <row r="18" spans="1:14" s="11" customFormat="1" x14ac:dyDescent="0.25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106</v>
      </c>
      <c r="F28" s="17">
        <v>101</v>
      </c>
      <c r="G28" s="17"/>
      <c r="H28" s="18"/>
      <c r="I28" s="17">
        <v>0</v>
      </c>
      <c r="J28" s="18"/>
      <c r="K28" s="17">
        <f>SUM(K14:K27)</f>
        <v>0</v>
      </c>
      <c r="L28" s="18">
        <f>K28/E28</f>
        <v>0</v>
      </c>
      <c r="M28" s="17"/>
      <c r="N28" s="19"/>
    </row>
    <row r="30" spans="1:14" ht="120" customHeight="1" x14ac:dyDescent="0.25">
      <c r="A30" s="30" t="s">
        <v>26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</row>
    <row r="32" spans="1:14" x14ac:dyDescent="0.25">
      <c r="A32" s="12"/>
    </row>
    <row r="33" spans="1:10" x14ac:dyDescent="0.25">
      <c r="B33" s="37" t="s">
        <v>27</v>
      </c>
      <c r="C33" s="37"/>
      <c r="D33" s="37"/>
      <c r="G33" s="22" t="s">
        <v>28</v>
      </c>
      <c r="H33" s="22"/>
      <c r="I33" s="22"/>
      <c r="J33" s="22"/>
    </row>
    <row r="34" spans="1:10" ht="62.25" customHeight="1" x14ac:dyDescent="0.25">
      <c r="B34" s="38"/>
      <c r="C34" s="38"/>
      <c r="D34" s="38"/>
      <c r="G34" s="34"/>
      <c r="H34" s="34"/>
      <c r="I34" s="34"/>
      <c r="J34" s="34"/>
    </row>
    <row r="35" spans="1:10" hidden="1" x14ac:dyDescent="0.25">
      <c r="A35" s="39" t="e">
        <v>#REF!</v>
      </c>
      <c r="B35" s="39"/>
      <c r="C35" s="6"/>
      <c r="E35" s="39"/>
      <c r="F35" s="39"/>
      <c r="G35" s="39"/>
      <c r="H35" s="39"/>
    </row>
    <row r="36" spans="1:10" hidden="1" x14ac:dyDescent="0.25"/>
    <row r="37" spans="1:10" ht="45" customHeight="1" x14ac:dyDescent="0.25">
      <c r="B37" s="40" t="str">
        <f>B10</f>
        <v>ING. EDGAR ROMAN CARDENAS</v>
      </c>
      <c r="C37" s="40"/>
      <c r="D37" s="40"/>
      <c r="E37" s="13"/>
      <c r="F37" s="13"/>
      <c r="G37" s="40" t="s">
        <v>54</v>
      </c>
      <c r="H37" s="40"/>
      <c r="I37" s="40"/>
      <c r="J37" s="40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zoomScale="85" zoomScaleNormal="85" zoomScaleSheetLayoutView="100" workbookViewId="0">
      <selection activeCell="E14" sqref="E14:F17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2" t="s">
        <v>30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x14ac:dyDescent="0.25">
      <c r="A6" s="23" t="s">
        <v>2</v>
      </c>
      <c r="B6" s="23"/>
      <c r="C6" s="23"/>
      <c r="D6" s="23"/>
      <c r="E6" s="24"/>
      <c r="F6" s="24"/>
      <c r="G6" s="24"/>
      <c r="H6" s="24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34">
        <v>3</v>
      </c>
      <c r="C8" s="34"/>
      <c r="D8" s="14" t="s">
        <v>5</v>
      </c>
      <c r="E8" s="20">
        <f>'1'!E8</f>
        <v>4</v>
      </c>
      <c r="F8"/>
      <c r="G8" s="4" t="s">
        <v>6</v>
      </c>
      <c r="H8" s="20">
        <f>'1'!H8</f>
        <v>3</v>
      </c>
      <c r="I8" s="33" t="s">
        <v>7</v>
      </c>
      <c r="J8" s="33"/>
      <c r="K8" s="33"/>
      <c r="L8" s="34" t="str">
        <f>'1'!L8</f>
        <v>AGOSTO -  DICIEMBRE 2024</v>
      </c>
      <c r="M8" s="34"/>
      <c r="N8" s="34"/>
    </row>
    <row r="10" spans="1:14" x14ac:dyDescent="0.25">
      <c r="A10" s="4" t="s">
        <v>8</v>
      </c>
      <c r="B10" s="34" t="str">
        <f>'1'!B10</f>
        <v>ING. EDGAR ROMAN CARDENAS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5" t="s">
        <v>9</v>
      </c>
      <c r="B12" s="31" t="s">
        <v>10</v>
      </c>
      <c r="C12" s="31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28" t="s">
        <v>21</v>
      </c>
    </row>
    <row r="13" spans="1:14" x14ac:dyDescent="0.25">
      <c r="A13" s="36"/>
      <c r="B13" s="32"/>
      <c r="C13" s="32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29"/>
    </row>
    <row r="14" spans="1:14" s="11" customFormat="1" ht="26.4" x14ac:dyDescent="0.25">
      <c r="A14" s="9" t="str">
        <f>'1'!A14</f>
        <v>CALCULO VECTORIAL</v>
      </c>
      <c r="B14" s="9" t="s">
        <v>55</v>
      </c>
      <c r="C14" s="9" t="s">
        <v>46</v>
      </c>
      <c r="D14" s="9" t="str">
        <f ca="1">'1'!D14</f>
        <v>ISIC</v>
      </c>
      <c r="E14" s="9">
        <v>16</v>
      </c>
      <c r="F14" s="9">
        <v>16</v>
      </c>
      <c r="G14" s="9"/>
      <c r="H14" s="10"/>
      <c r="I14" s="9">
        <v>0</v>
      </c>
      <c r="J14" s="10"/>
      <c r="K14" s="9">
        <v>0</v>
      </c>
      <c r="L14" s="10">
        <f>K14/E14</f>
        <v>0</v>
      </c>
      <c r="M14" s="9">
        <v>70</v>
      </c>
      <c r="N14" s="15">
        <v>1</v>
      </c>
    </row>
    <row r="15" spans="1:14" s="11" customFormat="1" ht="26.4" x14ac:dyDescent="0.25">
      <c r="A15" s="9" t="str">
        <f>'1'!A15</f>
        <v>CALCULO VECTORIAL</v>
      </c>
      <c r="B15" s="9" t="s">
        <v>55</v>
      </c>
      <c r="C15" s="9" t="s">
        <v>37</v>
      </c>
      <c r="D15" s="9" t="str">
        <f ca="1">'1'!D15</f>
        <v>ISIC</v>
      </c>
      <c r="E15" s="9">
        <v>30</v>
      </c>
      <c r="F15" s="9">
        <v>30</v>
      </c>
      <c r="G15" s="9"/>
      <c r="H15" s="10"/>
      <c r="I15" s="9">
        <v>0</v>
      </c>
      <c r="J15" s="10"/>
      <c r="K15" s="9">
        <v>0</v>
      </c>
      <c r="L15" s="10">
        <f>K15/E15</f>
        <v>0</v>
      </c>
      <c r="M15" s="9">
        <v>70</v>
      </c>
      <c r="N15" s="15">
        <v>1</v>
      </c>
    </row>
    <row r="16" spans="1:14" s="11" customFormat="1" ht="26.4" x14ac:dyDescent="0.25">
      <c r="A16" s="9" t="str">
        <f>'1'!A16</f>
        <v>CALCULO DIFERENCIAL</v>
      </c>
      <c r="B16" s="9" t="s">
        <v>55</v>
      </c>
      <c r="C16" s="9" t="s">
        <v>49</v>
      </c>
      <c r="D16" s="9" t="s">
        <v>51</v>
      </c>
      <c r="E16" s="9">
        <v>35</v>
      </c>
      <c r="F16" s="9">
        <v>35</v>
      </c>
      <c r="G16" s="9"/>
      <c r="H16" s="10"/>
      <c r="I16" s="9">
        <v>0</v>
      </c>
      <c r="J16" s="10"/>
      <c r="K16" s="9">
        <v>0</v>
      </c>
      <c r="L16" s="10">
        <f>K16/E16</f>
        <v>0</v>
      </c>
      <c r="M16" s="9">
        <v>70</v>
      </c>
      <c r="N16" s="15">
        <v>1</v>
      </c>
    </row>
    <row r="17" spans="1:14" s="11" customFormat="1" ht="26.4" x14ac:dyDescent="0.25">
      <c r="A17" s="9" t="str">
        <f>'1'!A17</f>
        <v>ALGEBRA LINEAL</v>
      </c>
      <c r="B17" s="9" t="s">
        <v>55</v>
      </c>
      <c r="C17" s="9" t="s">
        <v>50</v>
      </c>
      <c r="D17" s="9" t="s">
        <v>38</v>
      </c>
      <c r="E17" s="9">
        <v>25</v>
      </c>
      <c r="F17" s="9">
        <v>25</v>
      </c>
      <c r="G17" s="9"/>
      <c r="H17" s="10"/>
      <c r="I17" s="9">
        <v>0</v>
      </c>
      <c r="J17" s="10"/>
      <c r="K17" s="9">
        <v>0</v>
      </c>
      <c r="L17" s="10">
        <f>K17/E17</f>
        <v>0</v>
      </c>
      <c r="M17" s="9">
        <v>70</v>
      </c>
      <c r="N17" s="15">
        <v>1</v>
      </c>
    </row>
    <row r="18" spans="1:14" s="11" customFormat="1" x14ac:dyDescent="0.25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106</v>
      </c>
      <c r="F28" s="17">
        <f>SUM(F14:F27)</f>
        <v>106</v>
      </c>
      <c r="G28" s="17"/>
      <c r="H28" s="18"/>
      <c r="I28" s="17">
        <v>0</v>
      </c>
      <c r="J28" s="18"/>
      <c r="K28" s="17">
        <f>SUM(K14:K27)</f>
        <v>0</v>
      </c>
      <c r="L28" s="18">
        <f>K28/E28</f>
        <v>0</v>
      </c>
      <c r="M28" s="17">
        <f>AVERAGE(M14:M27)</f>
        <v>70</v>
      </c>
      <c r="N28" s="19">
        <f>AVERAGE(N14:N27)</f>
        <v>1</v>
      </c>
    </row>
    <row r="30" spans="1:14" ht="120" customHeight="1" x14ac:dyDescent="0.25">
      <c r="A30" s="30" t="s">
        <v>26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</row>
    <row r="32" spans="1:14" x14ac:dyDescent="0.25">
      <c r="A32" s="12"/>
    </row>
    <row r="33" spans="1:10" x14ac:dyDescent="0.25">
      <c r="B33" s="37" t="s">
        <v>27</v>
      </c>
      <c r="C33" s="37"/>
      <c r="D33" s="37"/>
      <c r="G33" s="22" t="s">
        <v>28</v>
      </c>
      <c r="H33" s="22"/>
      <c r="I33" s="22"/>
      <c r="J33" s="22"/>
    </row>
    <row r="34" spans="1:10" ht="62.25" customHeight="1" x14ac:dyDescent="0.25">
      <c r="B34" s="38"/>
      <c r="C34" s="38"/>
      <c r="D34" s="38"/>
      <c r="G34" s="34"/>
      <c r="H34" s="34"/>
      <c r="I34" s="34"/>
      <c r="J34" s="34"/>
    </row>
    <row r="35" spans="1:10" hidden="1" x14ac:dyDescent="0.25">
      <c r="A35" s="39" t="e">
        <v>#REF!</v>
      </c>
      <c r="B35" s="39"/>
      <c r="C35" s="6"/>
      <c r="E35" s="39"/>
      <c r="F35" s="39"/>
      <c r="G35" s="39"/>
      <c r="H35" s="39"/>
    </row>
    <row r="36" spans="1:10" hidden="1" x14ac:dyDescent="0.25"/>
    <row r="37" spans="1:10" ht="45" customHeight="1" x14ac:dyDescent="0.25">
      <c r="B37" s="40" t="str">
        <f>B10</f>
        <v>ING. EDGAR ROMAN CARDENAS</v>
      </c>
      <c r="C37" s="40"/>
      <c r="D37" s="40"/>
      <c r="E37" s="13"/>
      <c r="F37" s="13"/>
      <c r="G37" s="40"/>
      <c r="H37" s="40"/>
      <c r="I37" s="40"/>
      <c r="J37" s="40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tabSelected="1" zoomScale="85" zoomScaleNormal="85" zoomScaleSheetLayoutView="100" workbookViewId="0">
      <selection activeCell="P23" sqref="P23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2" t="s">
        <v>30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x14ac:dyDescent="0.25">
      <c r="A6" s="23" t="s">
        <v>2</v>
      </c>
      <c r="B6" s="23"/>
      <c r="C6" s="23"/>
      <c r="D6" s="23"/>
      <c r="E6" s="24" t="s">
        <v>53</v>
      </c>
      <c r="F6" s="24"/>
      <c r="G6" s="24"/>
      <c r="H6" s="24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34">
        <v>4</v>
      </c>
      <c r="C8" s="34"/>
      <c r="D8" s="14" t="s">
        <v>5</v>
      </c>
      <c r="E8" s="20">
        <f>'1'!E8</f>
        <v>4</v>
      </c>
      <c r="F8"/>
      <c r="G8" s="4" t="s">
        <v>6</v>
      </c>
      <c r="H8" s="20">
        <f>'1'!H8</f>
        <v>3</v>
      </c>
      <c r="I8" s="33" t="s">
        <v>7</v>
      </c>
      <c r="J8" s="33"/>
      <c r="K8" s="33"/>
      <c r="L8" s="34" t="str">
        <f>'1'!L8</f>
        <v>AGOSTO -  DICIEMBRE 2024</v>
      </c>
      <c r="M8" s="34"/>
      <c r="N8" s="34"/>
    </row>
    <row r="10" spans="1:14" x14ac:dyDescent="0.25">
      <c r="A10" s="4" t="s">
        <v>8</v>
      </c>
      <c r="B10" s="34" t="str">
        <f>'1'!B10</f>
        <v>ING. EDGAR ROMAN CARDENAS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5" t="s">
        <v>9</v>
      </c>
      <c r="B12" s="31" t="s">
        <v>10</v>
      </c>
      <c r="C12" s="31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28" t="s">
        <v>21</v>
      </c>
    </row>
    <row r="13" spans="1:14" x14ac:dyDescent="0.25">
      <c r="A13" s="36"/>
      <c r="B13" s="32"/>
      <c r="C13" s="32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29"/>
    </row>
    <row r="14" spans="1:14" s="11" customFormat="1" ht="26.4" x14ac:dyDescent="0.25">
      <c r="A14" s="9" t="str">
        <f>'1'!A14</f>
        <v>CALCULO VECTORIAL</v>
      </c>
      <c r="B14" s="9" t="s">
        <v>56</v>
      </c>
      <c r="C14" s="9" t="str">
        <f>'1'!C14</f>
        <v>304 B</v>
      </c>
      <c r="D14" s="9" t="s">
        <v>39</v>
      </c>
      <c r="E14" s="9">
        <v>16</v>
      </c>
      <c r="F14" s="9">
        <v>16</v>
      </c>
      <c r="G14" s="9"/>
      <c r="H14" s="10"/>
      <c r="I14" s="9">
        <v>0</v>
      </c>
      <c r="J14" s="10"/>
      <c r="K14" s="9">
        <v>0</v>
      </c>
      <c r="L14" s="10">
        <f>K14/E14</f>
        <v>0</v>
      </c>
      <c r="M14" s="9">
        <v>70</v>
      </c>
      <c r="N14" s="15">
        <v>1</v>
      </c>
    </row>
    <row r="15" spans="1:14" s="11" customFormat="1" ht="26.4" x14ac:dyDescent="0.25">
      <c r="A15" s="9" t="str">
        <f>'1'!A15</f>
        <v>CALCULO VECTORIAL</v>
      </c>
      <c r="B15" s="9" t="s">
        <v>56</v>
      </c>
      <c r="C15" s="9" t="str">
        <f>'1'!C15</f>
        <v>304 A</v>
      </c>
      <c r="D15" s="9" t="s">
        <v>39</v>
      </c>
      <c r="E15" s="9">
        <v>30</v>
      </c>
      <c r="F15" s="9">
        <v>30</v>
      </c>
      <c r="G15" s="9"/>
      <c r="H15" s="10"/>
      <c r="I15" s="9">
        <f>(E15-SUM(F15:G15))-K15</f>
        <v>0</v>
      </c>
      <c r="J15" s="10"/>
      <c r="K15" s="9">
        <v>0</v>
      </c>
      <c r="L15" s="10">
        <f>K15/E15</f>
        <v>0</v>
      </c>
      <c r="M15" s="9">
        <v>70</v>
      </c>
      <c r="N15" s="15">
        <v>1</v>
      </c>
    </row>
    <row r="16" spans="1:14" s="11" customFormat="1" ht="26.4" x14ac:dyDescent="0.25">
      <c r="A16" s="9" t="str">
        <f>'1'!A16</f>
        <v>CALCULO DIFERENCIAL</v>
      </c>
      <c r="B16" s="9" t="s">
        <v>56</v>
      </c>
      <c r="C16" s="9" t="str">
        <f>'1'!C16</f>
        <v>102 B</v>
      </c>
      <c r="D16" s="9" t="str">
        <f>'1'!D16</f>
        <v>IEME</v>
      </c>
      <c r="E16" s="9">
        <v>35</v>
      </c>
      <c r="F16" s="9">
        <v>35</v>
      </c>
      <c r="G16" s="9"/>
      <c r="H16" s="10"/>
      <c r="I16" s="9">
        <f>(E16-SUM(F16:G16))-K16</f>
        <v>0</v>
      </c>
      <c r="J16" s="10"/>
      <c r="K16" s="9">
        <v>0</v>
      </c>
      <c r="L16" s="10">
        <f>K16/E16</f>
        <v>0</v>
      </c>
      <c r="M16" s="9">
        <v>70</v>
      </c>
      <c r="N16" s="15">
        <v>1</v>
      </c>
    </row>
    <row r="17" spans="1:14" s="11" customFormat="1" ht="26.4" x14ac:dyDescent="0.25">
      <c r="A17" s="9" t="str">
        <f>'1'!A17</f>
        <v>ALGEBRA LINEAL</v>
      </c>
      <c r="B17" s="9" t="s">
        <v>56</v>
      </c>
      <c r="C17" s="9" t="str">
        <f>'1'!C17</f>
        <v xml:space="preserve">301 B </v>
      </c>
      <c r="D17" s="9" t="str">
        <f>'1'!D17</f>
        <v>IIND</v>
      </c>
      <c r="E17" s="9">
        <v>25</v>
      </c>
      <c r="F17" s="9">
        <v>25</v>
      </c>
      <c r="G17" s="9"/>
      <c r="H17" s="10"/>
      <c r="I17" s="9">
        <f>(E17-SUM(F17:G17))-K17</f>
        <v>0</v>
      </c>
      <c r="J17" s="10"/>
      <c r="K17" s="9">
        <v>0</v>
      </c>
      <c r="L17" s="10">
        <f>K17/E17</f>
        <v>0</v>
      </c>
      <c r="M17" s="9">
        <v>70</v>
      </c>
      <c r="N17" s="15">
        <v>1</v>
      </c>
    </row>
    <row r="18" spans="1:14" s="11" customFormat="1" x14ac:dyDescent="0.25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106</v>
      </c>
      <c r="F28" s="17">
        <f>SUM(F14:F27)</f>
        <v>106</v>
      </c>
      <c r="G28" s="17"/>
      <c r="H28" s="18">
        <f>SUM(F28:G28)/E28</f>
        <v>1</v>
      </c>
      <c r="I28" s="17">
        <f>(E28-SUM(F28:G28))-K28</f>
        <v>0</v>
      </c>
      <c r="J28" s="18"/>
      <c r="K28" s="17">
        <f>SUM(K14:K27)</f>
        <v>0</v>
      </c>
      <c r="L28" s="18">
        <f>K28/E28</f>
        <v>0</v>
      </c>
      <c r="M28" s="17">
        <f>AVERAGE(M14:M27)</f>
        <v>70</v>
      </c>
      <c r="N28" s="19">
        <f>AVERAGE(N14:N27)</f>
        <v>1</v>
      </c>
    </row>
    <row r="30" spans="1:14" ht="120" customHeight="1" x14ac:dyDescent="0.25">
      <c r="A30" s="30" t="s">
        <v>26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</row>
    <row r="32" spans="1:14" x14ac:dyDescent="0.25">
      <c r="A32" s="12"/>
    </row>
    <row r="33" spans="1:10" x14ac:dyDescent="0.25">
      <c r="B33" s="37" t="s">
        <v>27</v>
      </c>
      <c r="C33" s="37"/>
      <c r="D33" s="37"/>
      <c r="G33" s="22" t="s">
        <v>28</v>
      </c>
      <c r="H33" s="22"/>
      <c r="I33" s="22"/>
      <c r="J33" s="22"/>
    </row>
    <row r="34" spans="1:10" ht="62.25" customHeight="1" x14ac:dyDescent="0.25">
      <c r="B34" s="38"/>
      <c r="C34" s="38"/>
      <c r="D34" s="38"/>
      <c r="G34" s="34"/>
      <c r="H34" s="34"/>
      <c r="I34" s="34"/>
      <c r="J34" s="34"/>
    </row>
    <row r="35" spans="1:10" hidden="1" x14ac:dyDescent="0.25">
      <c r="A35" s="39" t="e">
        <v>#REF!</v>
      </c>
      <c r="B35" s="39"/>
      <c r="C35" s="6"/>
      <c r="E35" s="39"/>
      <c r="F35" s="39"/>
      <c r="G35" s="39"/>
      <c r="H35" s="39"/>
    </row>
    <row r="36" spans="1:10" hidden="1" x14ac:dyDescent="0.25"/>
    <row r="37" spans="1:10" ht="45" customHeight="1" x14ac:dyDescent="0.25">
      <c r="B37" s="40" t="str">
        <f>B10</f>
        <v>ING. EDGAR ROMAN CARDENAS</v>
      </c>
      <c r="C37" s="40"/>
      <c r="D37" s="40"/>
      <c r="E37" s="13"/>
      <c r="F37" s="13"/>
      <c r="G37" s="40" t="s">
        <v>57</v>
      </c>
      <c r="H37" s="40"/>
      <c r="I37" s="40"/>
      <c r="J37" s="40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O37"/>
  <sheetViews>
    <sheetView topLeftCell="A4" zoomScale="85" zoomScaleNormal="85" zoomScaleSheetLayoutView="100" workbookViewId="0">
      <selection activeCell="O14" sqref="O14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7" width="7.5546875" style="1" customWidth="1"/>
    <col min="8" max="8" width="8.6640625" style="1" customWidth="1"/>
    <col min="9" max="12" width="7.5546875" style="1" customWidth="1"/>
    <col min="13" max="16384" width="11.44140625" style="1"/>
  </cols>
  <sheetData>
    <row r="1" spans="1:15" ht="62.25" customHeight="1" x14ac:dyDescent="0.25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5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5" x14ac:dyDescent="0.25">
      <c r="A3" s="22" t="s">
        <v>30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5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5" x14ac:dyDescent="0.25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5" x14ac:dyDescent="0.25">
      <c r="A6" s="23" t="s">
        <v>2</v>
      </c>
      <c r="B6" s="23"/>
      <c r="C6" s="23"/>
      <c r="D6" s="23"/>
      <c r="E6" s="24" t="s">
        <v>31</v>
      </c>
      <c r="F6" s="24"/>
      <c r="G6" s="24"/>
      <c r="H6" s="24"/>
      <c r="I6" s="3"/>
      <c r="J6" s="3"/>
      <c r="K6" s="3"/>
      <c r="L6" s="3"/>
      <c r="M6" s="3"/>
      <c r="N6" s="3"/>
    </row>
    <row r="7" spans="1:15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5" ht="14.4" x14ac:dyDescent="0.3">
      <c r="A8" s="4" t="s">
        <v>3</v>
      </c>
      <c r="B8" s="34" t="s">
        <v>29</v>
      </c>
      <c r="C8" s="34"/>
      <c r="D8" s="14" t="s">
        <v>5</v>
      </c>
      <c r="E8" s="20">
        <f>'1'!E8</f>
        <v>4</v>
      </c>
      <c r="F8"/>
      <c r="G8" s="4" t="s">
        <v>6</v>
      </c>
      <c r="H8" s="20">
        <v>1</v>
      </c>
      <c r="I8" s="33" t="s">
        <v>7</v>
      </c>
      <c r="J8" s="33"/>
      <c r="K8" s="33"/>
      <c r="L8" s="41" t="s">
        <v>45</v>
      </c>
      <c r="M8" s="41"/>
      <c r="N8" s="41"/>
      <c r="O8" s="41"/>
    </row>
    <row r="10" spans="1:15" x14ac:dyDescent="0.25">
      <c r="A10" s="4" t="s">
        <v>8</v>
      </c>
      <c r="B10" s="34" t="str">
        <f>'1'!B10</f>
        <v>ING. EDGAR ROMAN CARDENAS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5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5" x14ac:dyDescent="0.25">
      <c r="A12" s="35" t="s">
        <v>9</v>
      </c>
      <c r="B12" s="31" t="s">
        <v>10</v>
      </c>
      <c r="C12" s="31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28" t="s">
        <v>21</v>
      </c>
    </row>
    <row r="13" spans="1:15" x14ac:dyDescent="0.25">
      <c r="A13" s="36"/>
      <c r="B13" s="32"/>
      <c r="C13" s="32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29"/>
    </row>
    <row r="14" spans="1:15" s="11" customFormat="1" ht="26.4" x14ac:dyDescent="0.25">
      <c r="A14" s="9" t="s">
        <v>35</v>
      </c>
      <c r="B14" s="9" t="s">
        <v>44</v>
      </c>
      <c r="C14" s="9" t="s">
        <v>40</v>
      </c>
      <c r="D14" s="9" t="s">
        <v>42</v>
      </c>
      <c r="E14" s="9">
        <v>18</v>
      </c>
      <c r="F14" s="9">
        <v>18</v>
      </c>
      <c r="G14" s="9">
        <v>0</v>
      </c>
      <c r="H14" s="10">
        <f>F14/E14</f>
        <v>1</v>
      </c>
      <c r="I14" s="9">
        <v>0</v>
      </c>
      <c r="J14" s="10">
        <v>0</v>
      </c>
      <c r="K14" s="9">
        <v>0</v>
      </c>
      <c r="L14" s="10">
        <v>0</v>
      </c>
      <c r="M14" s="9">
        <v>72</v>
      </c>
      <c r="N14" s="15">
        <v>0.61</v>
      </c>
    </row>
    <row r="15" spans="1:15" s="11" customFormat="1" ht="26.4" x14ac:dyDescent="0.25">
      <c r="A15" s="9" t="s">
        <v>35</v>
      </c>
      <c r="B15" s="9" t="s">
        <v>44</v>
      </c>
      <c r="C15" s="9" t="s">
        <v>36</v>
      </c>
      <c r="D15" s="9" t="s">
        <v>38</v>
      </c>
      <c r="E15" s="9">
        <f>'1'!E15</f>
        <v>30</v>
      </c>
      <c r="F15" s="9">
        <v>32</v>
      </c>
      <c r="G15" s="9">
        <v>0</v>
      </c>
      <c r="H15" s="10">
        <v>0.97</v>
      </c>
      <c r="I15" s="9">
        <v>0</v>
      </c>
      <c r="J15" s="10">
        <f>I15/E15</f>
        <v>0</v>
      </c>
      <c r="K15" s="9">
        <v>1</v>
      </c>
      <c r="L15" s="10">
        <f>K15/E15</f>
        <v>3.3333333333333333E-2</v>
      </c>
      <c r="M15" s="9">
        <v>70</v>
      </c>
      <c r="N15" s="15">
        <v>1</v>
      </c>
    </row>
    <row r="16" spans="1:15" s="11" customFormat="1" ht="26.4" x14ac:dyDescent="0.25">
      <c r="A16" s="9" t="str">
        <f>'1'!A16</f>
        <v>CALCULO DIFERENCIAL</v>
      </c>
      <c r="B16" s="9" t="s">
        <v>44</v>
      </c>
      <c r="C16" s="9" t="s">
        <v>37</v>
      </c>
      <c r="D16" s="9" t="s">
        <v>39</v>
      </c>
      <c r="E16" s="9">
        <f>'1'!E16</f>
        <v>35</v>
      </c>
      <c r="F16" s="9">
        <v>29</v>
      </c>
      <c r="G16" s="9">
        <v>0</v>
      </c>
      <c r="H16" s="10">
        <f>F16/E16</f>
        <v>0.82857142857142863</v>
      </c>
      <c r="I16" s="9">
        <f>(E16-SUM(F16:G16))-K16</f>
        <v>6</v>
      </c>
      <c r="J16" s="10">
        <f>I16/E16</f>
        <v>0.17142857142857143</v>
      </c>
      <c r="K16" s="9">
        <v>0</v>
      </c>
      <c r="L16" s="10">
        <f>K16/E16</f>
        <v>0</v>
      </c>
      <c r="M16" s="9">
        <v>73</v>
      </c>
      <c r="N16" s="15">
        <v>0.31</v>
      </c>
    </row>
    <row r="17" spans="1:14" s="11" customFormat="1" ht="26.4" x14ac:dyDescent="0.25">
      <c r="A17" s="9" t="s">
        <v>35</v>
      </c>
      <c r="B17" s="9" t="s">
        <v>44</v>
      </c>
      <c r="C17" s="9" t="s">
        <v>41</v>
      </c>
      <c r="D17" s="9" t="str">
        <f>'1'!D17</f>
        <v>IIND</v>
      </c>
      <c r="E17" s="9">
        <f>'1'!E17</f>
        <v>25</v>
      </c>
      <c r="F17" s="9">
        <v>22</v>
      </c>
      <c r="G17" s="9">
        <v>0</v>
      </c>
      <c r="H17" s="10">
        <v>0.96</v>
      </c>
      <c r="I17" s="9">
        <v>0</v>
      </c>
      <c r="J17" s="10">
        <f>I17/E17</f>
        <v>0</v>
      </c>
      <c r="K17" s="9">
        <v>1</v>
      </c>
      <c r="L17" s="10">
        <f>K17/E17</f>
        <v>0.04</v>
      </c>
      <c r="M17" s="9">
        <v>68</v>
      </c>
      <c r="N17" s="15">
        <v>0.96</v>
      </c>
    </row>
    <row r="18" spans="1:14" s="11" customFormat="1" x14ac:dyDescent="0.25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108</v>
      </c>
      <c r="F28" s="17">
        <f>SUM(F14:F27)</f>
        <v>101</v>
      </c>
      <c r="G28" s="17">
        <f>SUM(G14:G27)</f>
        <v>0</v>
      </c>
      <c r="H28" s="18">
        <f>SUM(F28:G28)/E28</f>
        <v>0.93518518518518523</v>
      </c>
      <c r="I28" s="17">
        <f>(E28-SUM(F28:G28))-K28</f>
        <v>5</v>
      </c>
      <c r="J28" s="18">
        <f>I28/E28</f>
        <v>4.6296296296296294E-2</v>
      </c>
      <c r="K28" s="17">
        <f>SUM(K14:K27)</f>
        <v>2</v>
      </c>
      <c r="L28" s="18">
        <f>K28/E28</f>
        <v>1.8518518518518517E-2</v>
      </c>
      <c r="M28" s="17">
        <f>AVERAGE(M14:M27)</f>
        <v>70.75</v>
      </c>
      <c r="N28" s="19">
        <f>AVERAGE(N14:N27)</f>
        <v>0.72</v>
      </c>
    </row>
    <row r="30" spans="1:14" ht="120" customHeight="1" x14ac:dyDescent="0.25">
      <c r="A30" s="30" t="s">
        <v>26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</row>
    <row r="32" spans="1:14" x14ac:dyDescent="0.25">
      <c r="A32" s="12"/>
    </row>
    <row r="33" spans="1:10" x14ac:dyDescent="0.25">
      <c r="B33" s="37" t="s">
        <v>27</v>
      </c>
      <c r="C33" s="37"/>
      <c r="D33" s="37"/>
      <c r="G33" s="22" t="s">
        <v>28</v>
      </c>
      <c r="H33" s="22"/>
      <c r="I33" s="22"/>
      <c r="J33" s="22"/>
    </row>
    <row r="34" spans="1:10" ht="62.25" customHeight="1" x14ac:dyDescent="0.25">
      <c r="B34" s="38"/>
      <c r="C34" s="38"/>
      <c r="D34" s="38"/>
      <c r="G34" s="34"/>
      <c r="H34" s="34"/>
      <c r="I34" s="34"/>
      <c r="J34" s="34"/>
    </row>
    <row r="35" spans="1:10" hidden="1" x14ac:dyDescent="0.25">
      <c r="A35" s="39" t="e">
        <v>#REF!</v>
      </c>
      <c r="B35" s="39"/>
      <c r="C35" s="6"/>
      <c r="E35" s="39"/>
      <c r="F35" s="39"/>
      <c r="G35" s="39"/>
      <c r="H35" s="39"/>
    </row>
    <row r="36" spans="1:10" hidden="1" x14ac:dyDescent="0.25"/>
    <row r="37" spans="1:10" ht="45" customHeight="1" x14ac:dyDescent="0.25">
      <c r="B37" s="40" t="str">
        <f>B10</f>
        <v>ING. EDGAR ROMAN CARDENAS</v>
      </c>
      <c r="C37" s="40"/>
      <c r="D37" s="40"/>
      <c r="E37" s="13"/>
      <c r="F37" s="13"/>
      <c r="G37" s="40"/>
      <c r="H37" s="40"/>
      <c r="I37" s="40"/>
      <c r="J37" s="40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B1:N1"/>
    <mergeCell ref="A3:N3"/>
    <mergeCell ref="A5:N5"/>
    <mergeCell ref="A6:D6"/>
    <mergeCell ref="E6:H6"/>
    <mergeCell ref="L8:O8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tonatiuh sosme sanchez</cp:lastModifiedBy>
  <cp:revision/>
  <dcterms:created xsi:type="dcterms:W3CDTF">2021-11-22T14:45:25Z</dcterms:created>
  <dcterms:modified xsi:type="dcterms:W3CDTF">2024-12-13T21:58:03Z</dcterms:modified>
  <cp:category/>
  <cp:contentStatus/>
</cp:coreProperties>
</file>