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Reporte de Calificaciones/"/>
    </mc:Choice>
  </mc:AlternateContent>
  <xr:revisionPtr revIDLastSave="0" documentId="13_ncr:1_{2C0250DF-7CB4-BA4E-9CE4-E65D3D21FAD6}" xr6:coauthVersionLast="47" xr6:coauthVersionMax="47" xr10:uidLastSave="{00000000-0000-0000-0000-000000000000}"/>
  <bookViews>
    <workbookView xWindow="320" yWindow="500" windowWidth="25040" windowHeight="132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'4'!$A$1:$N$36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5" l="1"/>
  <c r="C18" i="25"/>
  <c r="A18" i="25"/>
  <c r="L18" i="24"/>
  <c r="I18" i="24"/>
  <c r="E18" i="24"/>
  <c r="D18" i="24"/>
  <c r="C18" i="24"/>
  <c r="A18" i="24"/>
  <c r="L18" i="23"/>
  <c r="I18" i="23"/>
  <c r="E18" i="23"/>
  <c r="C18" i="23"/>
  <c r="A18" i="23"/>
  <c r="L18" i="22"/>
  <c r="I18" i="22"/>
  <c r="L18" i="10"/>
  <c r="I18" i="10"/>
  <c r="E18" i="22"/>
  <c r="D18" i="22"/>
  <c r="C18" i="22"/>
  <c r="A18" i="22"/>
  <c r="E15" i="25"/>
  <c r="I15" i="25"/>
  <c r="I16" i="25"/>
  <c r="I17" i="25"/>
  <c r="I14" i="25"/>
  <c r="E6" i="22"/>
  <c r="E6" i="23"/>
  <c r="E6" i="24"/>
  <c r="E6" i="25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C16" i="24"/>
  <c r="D16" i="24"/>
  <c r="E16" i="24"/>
  <c r="G37" i="22"/>
  <c r="L17" i="23"/>
  <c r="L15" i="23"/>
  <c r="I17" i="23"/>
  <c r="I15" i="23"/>
  <c r="D15" i="23"/>
  <c r="L14" i="22"/>
  <c r="H15" i="25"/>
  <c r="H16" i="25"/>
  <c r="H17" i="25"/>
  <c r="H14" i="25"/>
  <c r="N28" i="25"/>
  <c r="M28" i="25"/>
  <c r="K28" i="25"/>
  <c r="G28" i="25"/>
  <c r="F28" i="25"/>
  <c r="J17" i="25"/>
  <c r="D17" i="25"/>
  <c r="C17" i="25"/>
  <c r="A17" i="25"/>
  <c r="J16" i="25"/>
  <c r="D16" i="25"/>
  <c r="C16" i="25"/>
  <c r="A16" i="25"/>
  <c r="J15" i="25"/>
  <c r="D15" i="25"/>
  <c r="C15" i="25"/>
  <c r="A15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7" i="24"/>
  <c r="I17" i="24"/>
  <c r="D17" i="24"/>
  <c r="C17" i="24"/>
  <c r="A17" i="24"/>
  <c r="I16" i="24"/>
  <c r="A16" i="24"/>
  <c r="E15" i="24"/>
  <c r="I15" i="24"/>
  <c r="D15" i="24"/>
  <c r="C15" i="24"/>
  <c r="A15" i="24"/>
  <c r="E14" i="24"/>
  <c r="I14" i="24"/>
  <c r="D14" i="24"/>
  <c r="C14" i="24"/>
  <c r="A14" i="24"/>
  <c r="B10" i="24"/>
  <c r="B36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5" i="24"/>
  <c r="L16" i="24"/>
  <c r="L17" i="24"/>
  <c r="E27" i="24"/>
  <c r="L14" i="23"/>
  <c r="L16" i="23"/>
  <c r="E30" i="23"/>
  <c r="E28" i="22"/>
  <c r="I28" i="10"/>
  <c r="L28" i="10"/>
  <c r="I28" i="25"/>
  <c r="J28" i="25"/>
  <c r="L28" i="25"/>
  <c r="H28" i="25"/>
  <c r="I27" i="24"/>
  <c r="J27" i="24"/>
  <c r="L27" i="24"/>
  <c r="H27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<sst xmlns="http://schemas.openxmlformats.org/spreadsheetml/2006/main" count="191" uniqueCount="48">
  <si>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</si>
  <si>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</si>
  <si>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</si>
  <si>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</si>
  <si>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</si>
  <si>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</si>
  <si>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</si>
  <si>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</si>
  <si>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</si>
  <si>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</si>
  <si>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</si>
  <si>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</si>
  <si>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</si>
  <si>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</si>
  <si>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</si>
  <si>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</si>
  <si>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</si>
  <si>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</si>
  <si>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</si>
  <si>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</si>
  <si>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</si>
  <si>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</si>
  <si>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</si>
  <si>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</si>
  <si>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</si>
  <si>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</si>
  <si>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</si>
  <si>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</si>
  <si>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</si>
  <si>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</si>
  <si>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</si>
  <si>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</si>
  <si>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</si>
  <si>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</si>
  <si>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</si>
  <si>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ISC DIEGO DE JESUS VELAZQUEZ LUCHO</t>
  </si>
  <si>
    <t>T</t>
  </si>
  <si>
    <t>AGOSTO - DICIEMBRE 2024</t>
  </si>
  <si>
    <t>TALLER DE INVESTIGACION 1</t>
  </si>
  <si>
    <t>FUNDAMENTOS DE INVESTIGACION</t>
  </si>
  <si>
    <t>TALLER DE BASE DE DATOS</t>
  </si>
  <si>
    <t>TALLER DE SISTEMAS OPERATIVOS</t>
  </si>
  <si>
    <t xml:space="preserve">TALLER DE BASE DE DATOS </t>
  </si>
  <si>
    <t>704IN</t>
  </si>
  <si>
    <t>104A</t>
  </si>
  <si>
    <t>504A</t>
  </si>
  <si>
    <t>504B</t>
  </si>
  <si>
    <t>ARRTR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</si>
</sst>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125" zoomScaleNormal="125" zoomScaleSheetLayoutView="100" zoomScalePageLayoutView="125" workbookViewId="0">
      <selection activeCell="N19" sqref="N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35" t="s">
        <v>37</v>
      </c>
      <c r="M8" s="35"/>
      <c r="N8" s="35"/>
    </row>
    <row r="10" spans="1:14" x14ac:dyDescent="0.1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21" t="s">
        <v>38</v>
      </c>
      <c r="B14" s="9" t="s">
        <v>21</v>
      </c>
      <c r="C14" s="22" t="s">
        <v>43</v>
      </c>
      <c r="D14" s="9" t="s">
        <v>32</v>
      </c>
      <c r="E14" s="22">
        <v>15</v>
      </c>
      <c r="F14" s="22">
        <v>10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81</v>
      </c>
      <c r="N14" s="23">
        <v>0.6</v>
      </c>
    </row>
    <row r="15" spans="1:14" s="11" customFormat="1" ht="14" x14ac:dyDescent="0.15">
      <c r="A15" s="21" t="s">
        <v>39</v>
      </c>
      <c r="B15" s="9" t="s">
        <v>21</v>
      </c>
      <c r="C15" s="22" t="s">
        <v>44</v>
      </c>
      <c r="D15" s="9" t="s">
        <v>32</v>
      </c>
      <c r="E15" s="22">
        <v>33</v>
      </c>
      <c r="F15" s="22">
        <v>19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22">
        <v>59</v>
      </c>
      <c r="N15" s="23">
        <v>0.57999999999999996</v>
      </c>
    </row>
    <row r="16" spans="1:14" s="11" customFormat="1" ht="14" x14ac:dyDescent="0.15">
      <c r="A16" s="21" t="s">
        <v>42</v>
      </c>
      <c r="B16" s="9" t="s">
        <v>21</v>
      </c>
      <c r="C16" s="22" t="s">
        <v>45</v>
      </c>
      <c r="D16" s="9" t="s">
        <v>32</v>
      </c>
      <c r="E16" s="22">
        <v>24</v>
      </c>
      <c r="F16" s="22">
        <v>21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84</v>
      </c>
      <c r="N16" s="23">
        <v>0.71</v>
      </c>
    </row>
    <row r="17" spans="1:14" s="11" customFormat="1" ht="14" x14ac:dyDescent="0.15">
      <c r="A17" s="21" t="s">
        <v>40</v>
      </c>
      <c r="B17" s="9" t="s">
        <v>21</v>
      </c>
      <c r="C17" s="22" t="s">
        <v>46</v>
      </c>
      <c r="D17" s="9" t="s">
        <v>32</v>
      </c>
      <c r="E17" s="22">
        <v>16</v>
      </c>
      <c r="F17" s="22">
        <v>12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22">
        <v>77</v>
      </c>
      <c r="N17" s="23">
        <v>0.56000000000000005</v>
      </c>
    </row>
    <row r="18" spans="1:14" s="11" customFormat="1" ht="28" x14ac:dyDescent="0.15">
      <c r="A18" s="21" t="s">
        <v>41</v>
      </c>
      <c r="B18" s="9" t="s">
        <v>21</v>
      </c>
      <c r="C18" s="22" t="s">
        <v>47</v>
      </c>
      <c r="D18" s="9" t="s">
        <v>32</v>
      </c>
      <c r="E18" s="22">
        <v>12</v>
      </c>
      <c r="F18" s="22">
        <v>9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22">
        <v>73</v>
      </c>
      <c r="N18" s="23">
        <v>0.75</v>
      </c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71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0.64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">
        <v>33</v>
      </c>
      <c r="C37" s="28"/>
      <c r="D37" s="28"/>
      <c r="E37" s="13"/>
      <c r="F37" s="13"/>
      <c r="G37" s="29" t="s">
        <v>35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M15" sqref="M15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'1'!E6:H6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/>
      <c r="C14" s="9" t="str">
        <f>'1'!C14</f>
        <v>704IN</v>
      </c>
      <c r="D14" s="9" t="str">
        <f>'1'!D14</f>
        <v>ISIC</v>
      </c>
      <c r="E14" s="9">
        <f>'1'!E14</f>
        <v>15</v>
      </c>
      <c r="F14" s="9"/>
      <c r="G14" s="9"/>
      <c r="H14" s="10"/>
      <c r="I14" s="9">
        <f t="shared" ref="I14:I28" si="0">(E14-SUM(F14:G14))-K14</f>
        <v>15</v>
      </c>
      <c r="J14" s="10"/>
      <c r="K14" s="9">
        <v>0</v>
      </c>
      <c r="L14" s="24">
        <f t="shared" ref="L14" si="1">K14/E14</f>
        <v>0</v>
      </c>
      <c r="M14" s="9"/>
      <c r="N14" s="25"/>
    </row>
    <row r="15" spans="1:14" s="11" customFormat="1" ht="14" x14ac:dyDescent="0.15">
      <c r="A15" s="9" t="str">
        <f>'1'!A15</f>
        <v>FUNDAMENTOS DE INVESTIGACION</v>
      </c>
      <c r="B15" s="9"/>
      <c r="C15" s="9" t="str">
        <f>'1'!C15</f>
        <v>104A</v>
      </c>
      <c r="D15" s="9" t="str">
        <f>'1'!D15</f>
        <v>ISIC</v>
      </c>
      <c r="E15" s="9">
        <f>'1'!E15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24">
        <f t="shared" ref="L15:L28" si="2">K15/E15</f>
        <v>0</v>
      </c>
      <c r="M15" s="9"/>
      <c r="N15" s="25"/>
    </row>
    <row r="16" spans="1:14" s="11" customFormat="1" ht="14" x14ac:dyDescent="0.15">
      <c r="A16" s="9" t="str">
        <f>'1'!A16</f>
        <v xml:space="preserve">TALLER DE BASE DE DATOS </v>
      </c>
      <c r="B16" s="9"/>
      <c r="C16" s="9" t="str">
        <f>'1'!C16</f>
        <v>504A</v>
      </c>
      <c r="D16" s="9" t="str">
        <f>'1'!D16</f>
        <v>ISIC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24">
        <f t="shared" si="2"/>
        <v>0</v>
      </c>
      <c r="M16" s="9"/>
      <c r="N16" s="25"/>
    </row>
    <row r="17" spans="1:14" s="11" customFormat="1" ht="14" x14ac:dyDescent="0.15">
      <c r="A17" s="9" t="str">
        <f>'1'!A17</f>
        <v>TALLER DE BASE DE DATOS</v>
      </c>
      <c r="B17" s="9"/>
      <c r="C17" s="9" t="str">
        <f>'1'!C17</f>
        <v>504B</v>
      </c>
      <c r="D17" s="9" t="str">
        <f>'1'!D17</f>
        <v>ISIC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24">
        <f t="shared" si="2"/>
        <v>0</v>
      </c>
      <c r="M17" s="9"/>
      <c r="N17" s="25"/>
    </row>
    <row r="18" spans="1:14" s="11" customFormat="1" ht="28" x14ac:dyDescent="0.15">
      <c r="A18" s="9" t="str">
        <f>'1'!A18</f>
        <v>TALLER DE SISTEMAS OPERATIVOS</v>
      </c>
      <c r="B18" s="9"/>
      <c r="C18" s="9" t="str">
        <f>'1'!C18</f>
        <v>ARRTR</v>
      </c>
      <c r="D18" s="9" t="str">
        <f>'1'!D18</f>
        <v>ISIC</v>
      </c>
      <c r="E18" s="9">
        <f>'1'!E18</f>
        <v>12</v>
      </c>
      <c r="F18" s="9"/>
      <c r="G18" s="9"/>
      <c r="H18" s="10"/>
      <c r="I18" s="9">
        <f t="shared" si="0"/>
        <v>12</v>
      </c>
      <c r="J18" s="10"/>
      <c r="K18" s="9">
        <v>0</v>
      </c>
      <c r="L18" s="24">
        <f t="shared" si="2"/>
        <v>0</v>
      </c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/>
      <c r="H28" s="18"/>
      <c r="I28" s="17">
        <f t="shared" si="0"/>
        <v>100</v>
      </c>
      <c r="J28" s="18"/>
      <c r="K28" s="17">
        <f>SUM(K14:K27)</f>
        <v>0</v>
      </c>
      <c r="L28" s="18">
        <f t="shared" si="2"/>
        <v>0</v>
      </c>
      <c r="M28" s="26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28" t="str">
        <f>'1'!G37:J37</f>
        <v>ISC DIEGO DE JESUS VELAZQUEZ LUCHO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1" zoomScaleSheetLayoutView="100" workbookViewId="0">
      <selection activeCell="N17" sqref="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'2'!E6:H6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/>
      <c r="C14" s="9" t="str">
        <f>'1'!C14</f>
        <v>704IN</v>
      </c>
      <c r="D14" s="9" t="str">
        <f>'1'!D14</f>
        <v>ISIC</v>
      </c>
      <c r="E14" s="9">
        <f>'2'!E14</f>
        <v>15</v>
      </c>
      <c r="F14" s="9"/>
      <c r="G14" s="9"/>
      <c r="H14" s="10"/>
      <c r="I14" s="9">
        <f t="shared" ref="I14:I30" si="0">(E14-SUM(F14:G14))-K14</f>
        <v>15</v>
      </c>
      <c r="J14" s="10"/>
      <c r="K14" s="9">
        <v>0</v>
      </c>
      <c r="L14" s="10">
        <f t="shared" ref="L14:L30" si="1">K14/E14</f>
        <v>0</v>
      </c>
      <c r="M14" s="9"/>
      <c r="N14" s="25"/>
    </row>
    <row r="15" spans="1:14" s="11" customFormat="1" ht="14" x14ac:dyDescent="0.15">
      <c r="A15" s="9" t="str">
        <f>'2'!A15</f>
        <v>FUNDAMENTOS DE INVESTIGACION</v>
      </c>
      <c r="B15" s="9"/>
      <c r="C15" s="9" t="str">
        <f>'2'!C15</f>
        <v>104A</v>
      </c>
      <c r="D15" s="9" t="str">
        <f>'1'!D15</f>
        <v>ISIC</v>
      </c>
      <c r="E15" s="9">
        <f>'2'!E15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/>
      <c r="N15" s="25"/>
    </row>
    <row r="16" spans="1:14" s="11" customFormat="1" ht="14" x14ac:dyDescent="0.15">
      <c r="A16" s="9" t="str">
        <f>'2'!A16</f>
        <v xml:space="preserve">TALLER DE BASE DE DATOS </v>
      </c>
      <c r="B16" s="9"/>
      <c r="C16" s="9" t="str">
        <f>'2'!C16</f>
        <v>504A</v>
      </c>
      <c r="D16" s="9" t="str">
        <f>'1'!D15</f>
        <v>ISIC</v>
      </c>
      <c r="E16" s="9">
        <f>'2'!E16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25"/>
    </row>
    <row r="17" spans="1:14" s="11" customFormat="1" ht="14" x14ac:dyDescent="0.15">
      <c r="A17" s="9" t="str">
        <f>'2'!A17</f>
        <v>TALLER DE BASE DE DATOS</v>
      </c>
      <c r="B17" s="9"/>
      <c r="C17" s="9" t="str">
        <f>'2'!C17</f>
        <v>504B</v>
      </c>
      <c r="D17" s="9" t="s">
        <v>32</v>
      </c>
      <c r="E17" s="9">
        <f>'2'!E17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25"/>
    </row>
    <row r="18" spans="1:14" s="11" customFormat="1" ht="28" x14ac:dyDescent="0.15">
      <c r="A18" s="9" t="str">
        <f>'2'!A18</f>
        <v>TALLER DE SISTEMAS OPERATIVOS</v>
      </c>
      <c r="B18" s="9"/>
      <c r="C18" s="9" t="str">
        <f>'2'!C18</f>
        <v>ARRTR</v>
      </c>
      <c r="D18" s="9" t="s">
        <v>32</v>
      </c>
      <c r="E18" s="9">
        <f>'2'!E18</f>
        <v>12</v>
      </c>
      <c r="F18" s="9"/>
      <c r="G18" s="9"/>
      <c r="H18" s="10"/>
      <c r="I18" s="9">
        <f t="shared" si="0"/>
        <v>12</v>
      </c>
      <c r="J18" s="10"/>
      <c r="K18" s="9">
        <v>0</v>
      </c>
      <c r="L18" s="10">
        <f t="shared" si="1"/>
        <v>0</v>
      </c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100</v>
      </c>
      <c r="F30" s="17">
        <f>SUM(F14:F29)</f>
        <v>0</v>
      </c>
      <c r="G30" s="17"/>
      <c r="H30" s="18"/>
      <c r="I30" s="17">
        <f t="shared" si="0"/>
        <v>100</v>
      </c>
      <c r="J30" s="18"/>
      <c r="K30" s="17">
        <f>SUM(K14:K29)</f>
        <v>0</v>
      </c>
      <c r="L30" s="18">
        <f t="shared" si="1"/>
        <v>0</v>
      </c>
      <c r="M30" s="26" t="e">
        <f>AVERAGE(M14:M29)</f>
        <v>#DIV/0!</v>
      </c>
      <c r="N30" s="19" t="e">
        <f>AVERAGE(N14:N29)</f>
        <v>#DIV/0!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35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2" zoomScale="125" zoomScaleNormal="110" zoomScaleSheetLayoutView="100" zoomScalePageLayoutView="110" workbookViewId="0">
      <selection activeCell="N17" sqref="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'3'!E6:H6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/>
      <c r="C14" s="9" t="str">
        <f>'1'!C14</f>
        <v>704IN</v>
      </c>
      <c r="D14" s="9" t="str">
        <f>'1'!D14</f>
        <v>ISIC</v>
      </c>
      <c r="E14" s="9">
        <f>'1'!E14</f>
        <v>15</v>
      </c>
      <c r="F14" s="9"/>
      <c r="G14" s="9"/>
      <c r="H14" s="10"/>
      <c r="I14" s="9">
        <f t="shared" ref="I14:I27" si="0">(E14-SUM(F14:G14))-K14</f>
        <v>15</v>
      </c>
      <c r="J14" s="10"/>
      <c r="K14" s="9">
        <v>0</v>
      </c>
      <c r="L14" s="24">
        <f t="shared" ref="L14:L27" si="1">K14/E14</f>
        <v>0</v>
      </c>
      <c r="M14" s="9"/>
      <c r="N14" s="25"/>
    </row>
    <row r="15" spans="1:14" s="11" customFormat="1" ht="14" x14ac:dyDescent="0.15">
      <c r="A15" s="9" t="str">
        <f>'1'!A15</f>
        <v>FUNDAMENTOS DE INVESTIGACION</v>
      </c>
      <c r="B15" s="9"/>
      <c r="C15" s="9" t="str">
        <f>'1'!C15</f>
        <v>104A</v>
      </c>
      <c r="D15" s="9" t="str">
        <f>'1'!D15</f>
        <v>ISIC</v>
      </c>
      <c r="E15" s="9">
        <f>'1'!E15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24">
        <f t="shared" si="1"/>
        <v>0</v>
      </c>
      <c r="M15" s="9"/>
      <c r="N15" s="25"/>
    </row>
    <row r="16" spans="1:14" s="11" customFormat="1" ht="14" x14ac:dyDescent="0.15">
      <c r="A16" s="9" t="str">
        <f>'1'!A16</f>
        <v xml:space="preserve">TALLER DE BASE DE DATOS </v>
      </c>
      <c r="B16" s="9"/>
      <c r="C16" s="9" t="str">
        <f>'1'!C16</f>
        <v>504A</v>
      </c>
      <c r="D16" s="9" t="str">
        <f>'1'!D16</f>
        <v>ISIC</v>
      </c>
      <c r="E16" s="9">
        <f>'1'!E16</f>
        <v>24</v>
      </c>
      <c r="F16" s="9"/>
      <c r="G16" s="9"/>
      <c r="H16" s="24"/>
      <c r="I16" s="9">
        <f t="shared" si="0"/>
        <v>24</v>
      </c>
      <c r="J16" s="24"/>
      <c r="K16" s="9">
        <v>0</v>
      </c>
      <c r="L16" s="24">
        <f t="shared" si="1"/>
        <v>0</v>
      </c>
      <c r="M16" s="9"/>
      <c r="N16" s="25"/>
    </row>
    <row r="17" spans="1:14" s="11" customFormat="1" ht="14" x14ac:dyDescent="0.15">
      <c r="A17" s="9" t="str">
        <f>'1'!A17</f>
        <v>TALLER DE BASE DE DATOS</v>
      </c>
      <c r="B17" s="9"/>
      <c r="C17" s="9" t="str">
        <f>'1'!C17</f>
        <v>504B</v>
      </c>
      <c r="D17" s="9" t="str">
        <f>'1'!D17</f>
        <v>ISIC</v>
      </c>
      <c r="E17" s="9">
        <f>'1'!E17</f>
        <v>16</v>
      </c>
      <c r="F17" s="9"/>
      <c r="G17" s="9"/>
      <c r="H17" s="24"/>
      <c r="I17" s="9">
        <f t="shared" si="0"/>
        <v>16</v>
      </c>
      <c r="J17" s="24"/>
      <c r="K17" s="9">
        <v>0</v>
      </c>
      <c r="L17" s="24">
        <f t="shared" si="1"/>
        <v>0</v>
      </c>
      <c r="M17" s="9"/>
      <c r="N17" s="25"/>
    </row>
    <row r="18" spans="1:14" s="11" customFormat="1" ht="12" customHeight="1" x14ac:dyDescent="0.15">
      <c r="A18" s="9" t="str">
        <f>'1'!A18</f>
        <v>TALLER DE SISTEMAS OPERATIVOS</v>
      </c>
      <c r="B18" s="9"/>
      <c r="C18" s="9" t="str">
        <f>'1'!C18</f>
        <v>ARRTR</v>
      </c>
      <c r="D18" s="9" t="str">
        <f>'1'!D18</f>
        <v>ISIC</v>
      </c>
      <c r="E18" s="9">
        <f>'1'!E18</f>
        <v>12</v>
      </c>
      <c r="F18" s="9"/>
      <c r="G18" s="9"/>
      <c r="H18" s="10"/>
      <c r="I18" s="9">
        <f t="shared" si="0"/>
        <v>12</v>
      </c>
      <c r="J18" s="10"/>
      <c r="K18" s="9">
        <v>0</v>
      </c>
      <c r="L18" s="24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4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100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100</v>
      </c>
      <c r="J27" s="18">
        <f t="shared" ref="J27" si="2">I27/E27</f>
        <v>1</v>
      </c>
      <c r="K27" s="17">
        <f>SUM(K14:K26)</f>
        <v>0</v>
      </c>
      <c r="L27" s="18">
        <f t="shared" si="1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15">
      <c r="A29" s="38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1" spans="1:14" x14ac:dyDescent="0.15">
      <c r="A31" s="12"/>
    </row>
    <row r="32" spans="1:14" x14ac:dyDescent="0.15">
      <c r="B32" s="32" t="s">
        <v>27</v>
      </c>
      <c r="C32" s="32"/>
      <c r="D32" s="32"/>
      <c r="G32" s="33" t="s">
        <v>28</v>
      </c>
      <c r="H32" s="33"/>
      <c r="I32" s="33"/>
      <c r="J32" s="33"/>
    </row>
    <row r="33" spans="1:10" ht="62.25" customHeight="1" x14ac:dyDescent="0.15">
      <c r="B33" s="34"/>
      <c r="C33" s="34"/>
      <c r="D33" s="34"/>
      <c r="G33" s="35"/>
      <c r="H33" s="35"/>
      <c r="I33" s="35"/>
      <c r="J33" s="35"/>
    </row>
    <row r="34" spans="1:10" hidden="1" x14ac:dyDescent="0.15">
      <c r="A34" s="27" t="e">
        <v>#REF!</v>
      </c>
      <c r="B34" s="27"/>
      <c r="C34" s="6"/>
      <c r="E34" s="27"/>
      <c r="F34" s="27"/>
      <c r="G34" s="27"/>
      <c r="H34" s="27"/>
    </row>
    <row r="35" spans="1:10" hidden="1" x14ac:dyDescent="0.15"/>
    <row r="36" spans="1:10" ht="45" customHeight="1" x14ac:dyDescent="0.15">
      <c r="B36" s="28" t="str">
        <f>B10</f>
        <v>MTI. IVONNE CARMONA LOEZA</v>
      </c>
      <c r="C36" s="28"/>
      <c r="D36" s="28"/>
      <c r="E36" s="13"/>
      <c r="F36" s="13"/>
      <c r="G36" s="47" t="s">
        <v>35</v>
      </c>
      <c r="H36" s="47"/>
      <c r="I36" s="47"/>
      <c r="J36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25" zoomScaleNormal="125" zoomScaleSheetLayoutView="100" zoomScalePageLayoutView="125" workbookViewId="0">
      <selection activeCell="E17" sqref="E17: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'4'!E6:H6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TALLER DE INVESTIGACION 1</v>
      </c>
      <c r="B14" s="9" t="s">
        <v>36</v>
      </c>
      <c r="C14" s="9" t="str">
        <f>'1'!C14</f>
        <v>704IN</v>
      </c>
      <c r="D14" s="9" t="str">
        <f>'1'!D14</f>
        <v>ISIC</v>
      </c>
      <c r="E14" s="9">
        <v>20</v>
      </c>
      <c r="F14" s="9">
        <v>13</v>
      </c>
      <c r="G14" s="9">
        <v>7</v>
      </c>
      <c r="H14" s="10">
        <f>(F14+G14)/E14</f>
        <v>1</v>
      </c>
      <c r="I14" s="9">
        <f t="shared" ref="I14:I17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0.55000000000000004</v>
      </c>
    </row>
    <row r="15" spans="1:14" s="11" customFormat="1" ht="14" x14ac:dyDescent="0.15">
      <c r="A15" s="9" t="str">
        <f>'1'!A15</f>
        <v>FUNDAMENTOS DE INVESTIGACION</v>
      </c>
      <c r="B15" s="9" t="s">
        <v>36</v>
      </c>
      <c r="C15" s="9" t="str">
        <f>'1'!C15</f>
        <v>104A</v>
      </c>
      <c r="D15" s="9" t="str">
        <f>'1'!D15</f>
        <v>ISIC</v>
      </c>
      <c r="E15" s="9">
        <f>'1'!E15</f>
        <v>33</v>
      </c>
      <c r="F15" s="9">
        <v>4</v>
      </c>
      <c r="G15" s="9">
        <v>9</v>
      </c>
      <c r="H15" s="10">
        <f t="shared" ref="H15:H17" si="3">(F15+G15)/E15</f>
        <v>0.39393939393939392</v>
      </c>
      <c r="I15" s="9">
        <f t="shared" si="0"/>
        <v>20</v>
      </c>
      <c r="J15" s="10">
        <f t="shared" si="1"/>
        <v>0.60606060606060608</v>
      </c>
      <c r="K15" s="9">
        <v>0</v>
      </c>
      <c r="L15" s="10">
        <f t="shared" si="2"/>
        <v>0</v>
      </c>
      <c r="M15" s="9">
        <v>73</v>
      </c>
      <c r="N15" s="15">
        <v>0.75</v>
      </c>
    </row>
    <row r="16" spans="1:14" s="11" customFormat="1" ht="14" x14ac:dyDescent="0.15">
      <c r="A16" s="9" t="str">
        <f>'1'!A16</f>
        <v xml:space="preserve">TALLER DE BASE DE DATOS </v>
      </c>
      <c r="B16" s="9" t="s">
        <v>36</v>
      </c>
      <c r="C16" s="9" t="str">
        <f>'1'!C16</f>
        <v>504A</v>
      </c>
      <c r="D16" s="9" t="str">
        <f>'1'!D16</f>
        <v>ISIC</v>
      </c>
      <c r="E16" s="9">
        <v>13</v>
      </c>
      <c r="F16" s="9">
        <v>5</v>
      </c>
      <c r="G16" s="9">
        <v>6</v>
      </c>
      <c r="H16" s="10">
        <f t="shared" si="3"/>
        <v>0.84615384615384615</v>
      </c>
      <c r="I16" s="9">
        <f t="shared" si="0"/>
        <v>2</v>
      </c>
      <c r="J16" s="10">
        <f t="shared" si="1"/>
        <v>0.15384615384615385</v>
      </c>
      <c r="K16" s="9">
        <v>0</v>
      </c>
      <c r="L16" s="10">
        <f t="shared" si="2"/>
        <v>0</v>
      </c>
      <c r="M16" s="9">
        <v>76</v>
      </c>
      <c r="N16" s="15">
        <v>0.69</v>
      </c>
    </row>
    <row r="17" spans="1:14" s="11" customFormat="1" ht="14" x14ac:dyDescent="0.15">
      <c r="A17" s="9" t="str">
        <f>'1'!A17</f>
        <v>TALLER DE BASE DE DATOS</v>
      </c>
      <c r="B17" s="9" t="s">
        <v>36</v>
      </c>
      <c r="C17" s="9" t="str">
        <f>'1'!C17</f>
        <v>504B</v>
      </c>
      <c r="D17" s="9" t="str">
        <f>'1'!D17</f>
        <v>ISIC</v>
      </c>
      <c r="E17" s="9">
        <v>34</v>
      </c>
      <c r="F17" s="9">
        <v>9</v>
      </c>
      <c r="G17" s="9">
        <v>15</v>
      </c>
      <c r="H17" s="10">
        <f t="shared" si="3"/>
        <v>0.70588235294117652</v>
      </c>
      <c r="I17" s="9">
        <f t="shared" si="0"/>
        <v>10</v>
      </c>
      <c r="J17" s="10">
        <f t="shared" si="1"/>
        <v>0.29411764705882354</v>
      </c>
      <c r="K17" s="9">
        <v>0</v>
      </c>
      <c r="L17" s="10">
        <f t="shared" si="2"/>
        <v>0</v>
      </c>
      <c r="M17" s="9">
        <v>62</v>
      </c>
      <c r="N17" s="15">
        <v>0.71</v>
      </c>
    </row>
    <row r="18" spans="1:14" s="11" customFormat="1" ht="28" x14ac:dyDescent="0.15">
      <c r="A18" s="9" t="str">
        <f>'1'!A18</f>
        <v>TALLER DE SISTEMAS OPERATIVOS</v>
      </c>
      <c r="B18" s="9"/>
      <c r="C18" s="9" t="str">
        <f>'1'!C18</f>
        <v>ARRTR</v>
      </c>
      <c r="D18" s="9" t="str">
        <f>'1'!D18</f>
        <v>ISIC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31</v>
      </c>
      <c r="G28" s="17">
        <f>SUM(G14:G27)</f>
        <v>37</v>
      </c>
      <c r="H28" s="18">
        <f>SUM(F28:G28)/E28</f>
        <v>0.5074626865671642</v>
      </c>
      <c r="I28" s="17">
        <f t="shared" ref="I28" si="4">(E28-SUM(F28:G28))-K28</f>
        <v>66</v>
      </c>
      <c r="J28" s="18">
        <f t="shared" si="1"/>
        <v>0.4925373134328358</v>
      </c>
      <c r="K28" s="17">
        <f>SUM(K14:K27)</f>
        <v>0</v>
      </c>
      <c r="L28" s="18">
        <f t="shared" si="2"/>
        <v>0</v>
      </c>
      <c r="M28" s="17">
        <f>AVERAGE(M14:M27)</f>
        <v>75.25</v>
      </c>
      <c r="N28" s="19">
        <f>AVERAGE(N14:N27)</f>
        <v>0.67500000000000004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47" t="s">
        <v>35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CARMONA LOEZA</cp:lastModifiedBy>
  <cp:revision/>
  <cp:lastPrinted>2022-10-19T16:50:28Z</cp:lastPrinted>
  <dcterms:created xsi:type="dcterms:W3CDTF">2021-11-22T14:45:25Z</dcterms:created>
  <dcterms:modified xsi:type="dcterms:W3CDTF">2024-09-24T16:52:12Z</dcterms:modified>
  <cp:category/>
  <cp:contentStatus/>
</cp:coreProperties>
</file>