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autoCompressPictures="0"/>
  <mc:AlternateContent xmlns:mc="http://schemas.openxmlformats.org/markup-compatibility/2006">
    <mc:Choice Requires="x15">
      <x15ac:absPath xmlns:x15ac="http://schemas.microsoft.com/office/spreadsheetml/2010/11/ac" url="/Users/ivonnecarmona/Documents/AGOSTO - DICIEMBRE 2024/Reporte de Calificaciones/"/>
    </mc:Choice>
  </mc:AlternateContent>
  <xr:revisionPtr revIDLastSave="0" documentId="13_ncr:1_{F7FB117B-B659-414A-AD2A-4E316F7FEC57}" xr6:coauthVersionLast="47" xr6:coauthVersionMax="47" xr10:uidLastSave="{00000000-0000-0000-0000-000000000000}"/>
  <bookViews>
    <workbookView xWindow="2280" yWindow="500" windowWidth="25040" windowHeight="1320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'3'!$A$1:$N$39</definedName>
    <definedName name="_xlnm.Print_Area" localSheetId="3">'4'!$A$1:$N$36</definedName>
    <definedName name="_xlnm.Print_Area" localSheetId="4">Final!$A$1:$N$37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8" i="25" l="1"/>
  <c r="C18" i="25"/>
  <c r="A18" i="25"/>
  <c r="L18" i="24"/>
  <c r="I18" i="24"/>
  <c r="E18" i="24"/>
  <c r="D18" i="24"/>
  <c r="C18" i="24"/>
  <c r="A18" i="24"/>
  <c r="L18" i="23"/>
  <c r="I18" i="23"/>
  <c r="E18" i="23"/>
  <c r="C18" i="23"/>
  <c r="A18" i="23"/>
  <c r="L18" i="22"/>
  <c r="I18" i="22"/>
  <c r="L18" i="10"/>
  <c r="I18" i="10"/>
  <c r="E18" i="22"/>
  <c r="D18" i="22"/>
  <c r="C18" i="22"/>
  <c r="A18" i="22"/>
  <c r="E15" i="25"/>
  <c r="I15" i="25"/>
  <c r="I16" i="25"/>
  <c r="I17" i="25"/>
  <c r="I14" i="25"/>
  <c r="E6" i="22"/>
  <c r="E6" i="23"/>
  <c r="E6" i="24"/>
  <c r="E6" i="25"/>
  <c r="E17" i="22"/>
  <c r="E17" i="23"/>
  <c r="E16" i="22"/>
  <c r="E16" i="23"/>
  <c r="E15" i="22"/>
  <c r="E15" i="23"/>
  <c r="E14" i="22"/>
  <c r="E14" i="23"/>
  <c r="C17" i="22"/>
  <c r="C17" i="23"/>
  <c r="C16" i="22"/>
  <c r="C16" i="23"/>
  <c r="C15" i="22"/>
  <c r="C15" i="23"/>
  <c r="A17" i="22"/>
  <c r="A17" i="23"/>
  <c r="A16" i="22"/>
  <c r="A16" i="23"/>
  <c r="A15" i="22"/>
  <c r="A15" i="23"/>
  <c r="C16" i="24"/>
  <c r="D16" i="24"/>
  <c r="E16" i="24"/>
  <c r="G37" i="22"/>
  <c r="L17" i="23"/>
  <c r="L15" i="23"/>
  <c r="I17" i="23"/>
  <c r="I15" i="23"/>
  <c r="D15" i="23"/>
  <c r="L14" i="22"/>
  <c r="H15" i="25"/>
  <c r="H16" i="25"/>
  <c r="H17" i="25"/>
  <c r="H14" i="25"/>
  <c r="N28" i="25"/>
  <c r="M28" i="25"/>
  <c r="K28" i="25"/>
  <c r="G28" i="25"/>
  <c r="F28" i="25"/>
  <c r="J17" i="25"/>
  <c r="D17" i="25"/>
  <c r="C17" i="25"/>
  <c r="A17" i="25"/>
  <c r="J16" i="25"/>
  <c r="D16" i="25"/>
  <c r="C16" i="25"/>
  <c r="A16" i="25"/>
  <c r="J15" i="25"/>
  <c r="D15" i="25"/>
  <c r="C15" i="25"/>
  <c r="A15" i="25"/>
  <c r="J14" i="25"/>
  <c r="D14" i="25"/>
  <c r="C14" i="25"/>
  <c r="A14" i="25"/>
  <c r="B10" i="25"/>
  <c r="B37" i="25"/>
  <c r="L8" i="25"/>
  <c r="H8" i="25"/>
  <c r="E8" i="25"/>
  <c r="N27" i="24"/>
  <c r="M27" i="24"/>
  <c r="K27" i="24"/>
  <c r="G27" i="24"/>
  <c r="F27" i="24"/>
  <c r="E17" i="24"/>
  <c r="I17" i="24"/>
  <c r="D17" i="24"/>
  <c r="C17" i="24"/>
  <c r="A17" i="24"/>
  <c r="I16" i="24"/>
  <c r="A16" i="24"/>
  <c r="E15" i="24"/>
  <c r="I15" i="24"/>
  <c r="D15" i="24"/>
  <c r="C15" i="24"/>
  <c r="A15" i="24"/>
  <c r="E14" i="24"/>
  <c r="I14" i="24"/>
  <c r="D14" i="24"/>
  <c r="C14" i="24"/>
  <c r="A14" i="24"/>
  <c r="B10" i="24"/>
  <c r="B36" i="24"/>
  <c r="L8" i="24"/>
  <c r="H8" i="24"/>
  <c r="E8" i="24"/>
  <c r="N30" i="23"/>
  <c r="M30" i="23"/>
  <c r="K30" i="23"/>
  <c r="F30" i="23"/>
  <c r="I16" i="23"/>
  <c r="D16" i="23"/>
  <c r="I14" i="23"/>
  <c r="D14" i="23"/>
  <c r="C14" i="23"/>
  <c r="A14" i="23"/>
  <c r="B10" i="23"/>
  <c r="B39" i="23"/>
  <c r="L8" i="23"/>
  <c r="H8" i="23"/>
  <c r="E8" i="23"/>
  <c r="D15" i="22"/>
  <c r="D16" i="22"/>
  <c r="D17" i="22"/>
  <c r="C14" i="22"/>
  <c r="D14" i="22"/>
  <c r="A14" i="22"/>
  <c r="B10" i="22"/>
  <c r="B37" i="22"/>
  <c r="L8" i="22"/>
  <c r="H8" i="22"/>
  <c r="E8" i="22"/>
  <c r="N28" i="22"/>
  <c r="M28" i="22"/>
  <c r="K28" i="22"/>
  <c r="F28" i="22"/>
  <c r="L17" i="22"/>
  <c r="I17" i="22"/>
  <c r="L16" i="22"/>
  <c r="I16" i="22"/>
  <c r="L15" i="22"/>
  <c r="I15" i="22"/>
  <c r="I14" i="22"/>
  <c r="N28" i="10"/>
  <c r="K28" i="10"/>
  <c r="F28" i="10"/>
  <c r="E28" i="10"/>
  <c r="L17" i="10"/>
  <c r="I17" i="10"/>
  <c r="L16" i="10"/>
  <c r="I16" i="10"/>
  <c r="L15" i="10"/>
  <c r="I15" i="10"/>
  <c r="L14" i="10"/>
  <c r="I14" i="10"/>
  <c r="L14" i="25"/>
  <c r="L15" i="25"/>
  <c r="L16" i="25"/>
  <c r="L17" i="25"/>
  <c r="E28" i="25"/>
  <c r="L14" i="24"/>
  <c r="L15" i="24"/>
  <c r="L16" i="24"/>
  <c r="L17" i="24"/>
  <c r="E27" i="24"/>
  <c r="L14" i="23"/>
  <c r="L16" i="23"/>
  <c r="E30" i="23"/>
  <c r="E28" i="22"/>
  <c r="I28" i="10"/>
  <c r="L28" i="10"/>
  <c r="I28" i="25"/>
  <c r="J28" i="25"/>
  <c r="L28" i="25"/>
  <c r="H28" i="25"/>
  <c r="I27" i="24"/>
  <c r="J27" i="24"/>
  <c r="L27" i="24"/>
  <c r="H27" i="24"/>
  <c r="I30" i="23"/>
  <c r="L30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<sst xmlns="http://schemas.openxmlformats.org/spreadsheetml/2006/main" count="196" uniqueCount="50">
  <si>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</si>
  <si>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</si>
  <si>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</si>
  <si>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</si>
  <si>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</si>
  <si>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</si>
  <si>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</si>
  <si>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</si>
  <si>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</si>
  <si>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</si>
  <si>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</si>
  <si>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</si>
  <si>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</si>
  <si>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</si>
  <si>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</si>
  <si>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</si>
  <si>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</si>
  <si>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</si>
  <si>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</si>
  <si>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</si>
  <si>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</si>
  <si>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</si>
  <si>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</si>
  <si>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</si>
  <si>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</si>
  <si>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</si>
  <si>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</si>
  <si>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</si>
  <si>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</si>
  <si>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</si>
  <si>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</si>
  <si>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EN SISTEMAS COMPUTACIONALES</t>
  </si>
  <si>
    <t>ISIC</t>
  </si>
  <si>
    <t>MTI IVONNE CARMONA LOEZA</t>
  </si>
  <si>
    <t>MTI. IVONNE CARMONA LOEZA</t>
  </si>
  <si>
    <t>ISC DIEGO DE JESUS VELAZQUEZ LUCHO</t>
  </si>
  <si>
    <t>T</t>
  </si>
  <si>
    <t>AGOSTO - DICIEMBRE 2024</t>
  </si>
  <si>
    <t>TALLER DE INVESTIGACION 1</t>
  </si>
  <si>
    <t>FUNDAMENTOS DE INVESTIGACION</t>
  </si>
  <si>
    <t>TALLER DE BASE DE DATOS</t>
  </si>
  <si>
    <t>TALLER DE SISTEMAS OPERATIVOS</t>
  </si>
  <si>
    <t xml:space="preserve">TALLER DE BASE DE DATOS </t>
  </si>
  <si>
    <t>704IN</t>
  </si>
  <si>
    <t>104A</t>
  </si>
  <si>
    <t>504A</t>
  </si>
  <si>
    <t>504B</t>
  </si>
  <si>
    <t>ARRTR</t>
  </si>
  <si>
    <t>II</t>
  </si>
  <si>
    <t>S/E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</si>
</sst>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8">
    <xf numFmtId="0" fontId="0" fillId="0" borderId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48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9" fontId="4" fillId="0" borderId="14" xfId="0" applyNumberFormat="1" applyFont="1" applyBorder="1" applyAlignment="1">
      <alignment horizontal="center" vertical="center" wrapText="1"/>
    </xf>
    <xf numFmtId="9" fontId="4" fillId="0" borderId="1" xfId="1" applyFont="1" applyFill="1" applyBorder="1" applyAlignment="1">
      <alignment horizontal="center" vertical="center" wrapText="1"/>
    </xf>
    <xf numFmtId="9" fontId="4" fillId="0" borderId="9" xfId="1" applyFont="1" applyFill="1" applyBorder="1" applyAlignment="1">
      <alignment horizontal="center" vertical="center" wrapText="1"/>
    </xf>
    <xf numFmtId="2" fontId="4" fillId="2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 wrapText="1"/>
    </xf>
  </cellXfs>
  <cellStyles count="28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638735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18" zoomScale="125" zoomScaleNormal="125" zoomScaleSheetLayoutView="100" zoomScalePageLayoutView="125" workbookViewId="0">
      <selection activeCell="N19" sqref="N19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6.164062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33" t="s">
        <v>30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15">
      <c r="A6" s="44" t="s">
        <v>2</v>
      </c>
      <c r="B6" s="44"/>
      <c r="C6" s="44"/>
      <c r="D6" s="44"/>
      <c r="E6" s="45" t="s">
        <v>31</v>
      </c>
      <c r="F6" s="45"/>
      <c r="G6" s="45"/>
      <c r="H6" s="45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 x14ac:dyDescent="0.15">
      <c r="A8" s="4" t="s">
        <v>3</v>
      </c>
      <c r="B8" s="35" t="s">
        <v>4</v>
      </c>
      <c r="C8" s="35"/>
      <c r="D8" s="14" t="s">
        <v>5</v>
      </c>
      <c r="E8" s="5">
        <v>5</v>
      </c>
      <c r="G8" s="4" t="s">
        <v>6</v>
      </c>
      <c r="H8" s="5">
        <v>4</v>
      </c>
      <c r="I8" s="41" t="s">
        <v>7</v>
      </c>
      <c r="J8" s="41"/>
      <c r="K8" s="41"/>
      <c r="L8" s="35" t="s">
        <v>37</v>
      </c>
      <c r="M8" s="35"/>
      <c r="N8" s="35"/>
    </row>
    <row r="10" spans="1:14" x14ac:dyDescent="0.15">
      <c r="A10" s="4" t="s">
        <v>8</v>
      </c>
      <c r="B10" s="35" t="s">
        <v>34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42" t="s">
        <v>9</v>
      </c>
      <c r="B12" s="39" t="s">
        <v>10</v>
      </c>
      <c r="C12" s="39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6" t="s">
        <v>21</v>
      </c>
    </row>
    <row r="13" spans="1:14" ht="14" x14ac:dyDescent="0.15">
      <c r="A13" s="43"/>
      <c r="B13" s="40"/>
      <c r="C13" s="40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7"/>
    </row>
    <row r="14" spans="1:14" s="11" customFormat="1" ht="14" x14ac:dyDescent="0.15">
      <c r="A14" s="21" t="s">
        <v>38</v>
      </c>
      <c r="B14" s="9" t="s">
        <v>21</v>
      </c>
      <c r="C14" s="22" t="s">
        <v>43</v>
      </c>
      <c r="D14" s="9" t="s">
        <v>32</v>
      </c>
      <c r="E14" s="22">
        <v>15</v>
      </c>
      <c r="F14" s="22">
        <v>10</v>
      </c>
      <c r="G14" s="9"/>
      <c r="H14" s="10"/>
      <c r="I14" s="9">
        <f t="shared" ref="I14:I28" si="0">(E14-SUM(F14:G14))-K14</f>
        <v>5</v>
      </c>
      <c r="J14" s="10"/>
      <c r="K14" s="9">
        <v>0</v>
      </c>
      <c r="L14" s="10">
        <f t="shared" ref="L14:L28" si="1">K14/E14</f>
        <v>0</v>
      </c>
      <c r="M14" s="22">
        <v>81</v>
      </c>
      <c r="N14" s="23">
        <v>0.6</v>
      </c>
    </row>
    <row r="15" spans="1:14" s="11" customFormat="1" ht="14" x14ac:dyDescent="0.15">
      <c r="A15" s="21" t="s">
        <v>39</v>
      </c>
      <c r="B15" s="9" t="s">
        <v>21</v>
      </c>
      <c r="C15" s="22" t="s">
        <v>44</v>
      </c>
      <c r="D15" s="9" t="s">
        <v>32</v>
      </c>
      <c r="E15" s="22">
        <v>33</v>
      </c>
      <c r="F15" s="22">
        <v>19</v>
      </c>
      <c r="G15" s="9"/>
      <c r="H15" s="10"/>
      <c r="I15" s="9">
        <f t="shared" si="0"/>
        <v>14</v>
      </c>
      <c r="J15" s="10"/>
      <c r="K15" s="9">
        <v>0</v>
      </c>
      <c r="L15" s="10">
        <f t="shared" si="1"/>
        <v>0</v>
      </c>
      <c r="M15" s="22">
        <v>59</v>
      </c>
      <c r="N15" s="23">
        <v>0.57999999999999996</v>
      </c>
    </row>
    <row r="16" spans="1:14" s="11" customFormat="1" ht="14" x14ac:dyDescent="0.15">
      <c r="A16" s="21" t="s">
        <v>42</v>
      </c>
      <c r="B16" s="9" t="s">
        <v>21</v>
      </c>
      <c r="C16" s="22" t="s">
        <v>45</v>
      </c>
      <c r="D16" s="9" t="s">
        <v>32</v>
      </c>
      <c r="E16" s="22">
        <v>24</v>
      </c>
      <c r="F16" s="22">
        <v>21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22">
        <v>84</v>
      </c>
      <c r="N16" s="23">
        <v>0.71</v>
      </c>
    </row>
    <row r="17" spans="1:14" s="11" customFormat="1" ht="14" x14ac:dyDescent="0.15">
      <c r="A17" s="21" t="s">
        <v>40</v>
      </c>
      <c r="B17" s="9" t="s">
        <v>21</v>
      </c>
      <c r="C17" s="22" t="s">
        <v>46</v>
      </c>
      <c r="D17" s="9" t="s">
        <v>32</v>
      </c>
      <c r="E17" s="22">
        <v>16</v>
      </c>
      <c r="F17" s="22">
        <v>12</v>
      </c>
      <c r="G17" s="9"/>
      <c r="H17" s="10"/>
      <c r="I17" s="9">
        <f t="shared" si="0"/>
        <v>4</v>
      </c>
      <c r="J17" s="10"/>
      <c r="K17" s="9">
        <v>0</v>
      </c>
      <c r="L17" s="10">
        <f t="shared" si="1"/>
        <v>0</v>
      </c>
      <c r="M17" s="22">
        <v>77</v>
      </c>
      <c r="N17" s="23">
        <v>0.56000000000000005</v>
      </c>
    </row>
    <row r="18" spans="1:14" s="11" customFormat="1" ht="28" x14ac:dyDescent="0.15">
      <c r="A18" s="21" t="s">
        <v>41</v>
      </c>
      <c r="B18" s="9" t="s">
        <v>21</v>
      </c>
      <c r="C18" s="22" t="s">
        <v>47</v>
      </c>
      <c r="D18" s="9" t="s">
        <v>32</v>
      </c>
      <c r="E18" s="22">
        <v>12</v>
      </c>
      <c r="F18" s="22">
        <v>9</v>
      </c>
      <c r="G18" s="9"/>
      <c r="H18" s="10"/>
      <c r="I18" s="9">
        <f t="shared" si="0"/>
        <v>3</v>
      </c>
      <c r="J18" s="10"/>
      <c r="K18" s="9">
        <v>0</v>
      </c>
      <c r="L18" s="10">
        <f t="shared" si="1"/>
        <v>0</v>
      </c>
      <c r="M18" s="22">
        <v>73</v>
      </c>
      <c r="N18" s="23">
        <v>0.75</v>
      </c>
    </row>
    <row r="19" spans="1:14" s="11" customFormat="1" x14ac:dyDescent="0.1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1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1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1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1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4" thickBot="1" x14ac:dyDescent="0.2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100</v>
      </c>
      <c r="F28" s="17">
        <f>SUM(F14:F27)</f>
        <v>71</v>
      </c>
      <c r="G28" s="17"/>
      <c r="H28" s="18"/>
      <c r="I28" s="17">
        <f t="shared" si="0"/>
        <v>29</v>
      </c>
      <c r="J28" s="18"/>
      <c r="K28" s="17">
        <f>SUM(K14:K27)</f>
        <v>0</v>
      </c>
      <c r="L28" s="18">
        <f t="shared" si="1"/>
        <v>0</v>
      </c>
      <c r="M28" s="17">
        <v>70</v>
      </c>
      <c r="N28" s="19">
        <f>AVERAGE(N14:N27)</f>
        <v>0.64</v>
      </c>
    </row>
    <row r="30" spans="1:14" ht="120" customHeight="1" x14ac:dyDescent="0.15">
      <c r="A30" s="38" t="s">
        <v>26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15">
      <c r="A32" s="12"/>
    </row>
    <row r="33" spans="1:10" x14ac:dyDescent="0.15">
      <c r="B33" s="32" t="s">
        <v>27</v>
      </c>
      <c r="C33" s="32"/>
      <c r="D33" s="32"/>
      <c r="G33" s="33" t="s">
        <v>28</v>
      </c>
      <c r="H33" s="33"/>
      <c r="I33" s="33"/>
      <c r="J33" s="33"/>
    </row>
    <row r="34" spans="1:10" ht="62.25" customHeight="1" x14ac:dyDescent="0.15">
      <c r="B34" s="34"/>
      <c r="C34" s="34"/>
      <c r="D34" s="34"/>
      <c r="G34" s="35"/>
      <c r="H34" s="35"/>
      <c r="I34" s="35"/>
      <c r="J34" s="35"/>
    </row>
    <row r="35" spans="1:10" hidden="1" x14ac:dyDescent="0.15">
      <c r="A35" s="27" t="e">
        <v>#REF!</v>
      </c>
      <c r="B35" s="27"/>
      <c r="C35" s="6"/>
      <c r="E35" s="27"/>
      <c r="F35" s="27"/>
      <c r="G35" s="27"/>
      <c r="H35" s="27"/>
    </row>
    <row r="36" spans="1:10" hidden="1" x14ac:dyDescent="0.15"/>
    <row r="37" spans="1:10" ht="45" customHeight="1" x14ac:dyDescent="0.15">
      <c r="B37" s="28" t="s">
        <v>33</v>
      </c>
      <c r="C37" s="28"/>
      <c r="D37" s="28"/>
      <c r="E37" s="13"/>
      <c r="F37" s="13"/>
      <c r="G37" s="29" t="s">
        <v>35</v>
      </c>
      <c r="H37" s="29"/>
      <c r="I37" s="29"/>
      <c r="J37" s="29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honeticPr fontId="10" type="noConversion"/>
  <pageMargins left="0.70866141732283472" right="0.70866141732283472" top="0.74803149606299213" bottom="1.05125" header="0.31496062992125984" footer="0.31496062992125984"/>
  <pageSetup scale="73" orientation="landscape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5" zoomScale="125" zoomScaleNormal="125" zoomScaleSheetLayoutView="100" zoomScalePageLayoutView="125" workbookViewId="0">
      <selection activeCell="N18" sqref="N18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33" t="s">
        <v>30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15">
      <c r="A6" s="44" t="s">
        <v>2</v>
      </c>
      <c r="B6" s="44"/>
      <c r="C6" s="44"/>
      <c r="D6" s="44"/>
      <c r="E6" s="45" t="str">
        <f>'1'!E6:H6</f>
        <v>EN SISTEMAS COMPUTACIONALES</v>
      </c>
      <c r="F6" s="45"/>
      <c r="G6" s="45"/>
      <c r="H6" s="45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5">
        <v>2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41" t="s">
        <v>7</v>
      </c>
      <c r="J8" s="41"/>
      <c r="K8" s="41"/>
      <c r="L8" s="35" t="str">
        <f>'1'!L8</f>
        <v>AGOSTO - DICIEMBRE 2024</v>
      </c>
      <c r="M8" s="35"/>
      <c r="N8" s="35"/>
    </row>
    <row r="10" spans="1:14" x14ac:dyDescent="0.15">
      <c r="A10" s="4" t="s">
        <v>8</v>
      </c>
      <c r="B10" s="35" t="str">
        <f>'1'!B10</f>
        <v>MTI. IVONNE CARMONA LOEZA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42" t="s">
        <v>9</v>
      </c>
      <c r="B12" s="39" t="s">
        <v>10</v>
      </c>
      <c r="C12" s="39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6" t="s">
        <v>21</v>
      </c>
    </row>
    <row r="13" spans="1:14" ht="14" x14ac:dyDescent="0.15">
      <c r="A13" s="43"/>
      <c r="B13" s="40"/>
      <c r="C13" s="40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7"/>
    </row>
    <row r="14" spans="1:14" s="11" customFormat="1" ht="28" x14ac:dyDescent="0.15">
      <c r="A14" s="9" t="str">
        <f>'1'!A14</f>
        <v>TALLER DE INVESTIGACION 1</v>
      </c>
      <c r="B14" s="9" t="s">
        <v>49</v>
      </c>
      <c r="C14" s="9" t="str">
        <f>'1'!C14</f>
        <v>704IN</v>
      </c>
      <c r="D14" s="9" t="str">
        <f>'1'!D14</f>
        <v>ISIC</v>
      </c>
      <c r="E14" s="9">
        <f>'1'!E14</f>
        <v>15</v>
      </c>
      <c r="F14" s="9"/>
      <c r="G14" s="9"/>
      <c r="H14" s="10"/>
      <c r="I14" s="9">
        <f t="shared" ref="I14:I28" si="0">(E14-SUM(F14:G14))-K14</f>
        <v>15</v>
      </c>
      <c r="J14" s="10"/>
      <c r="K14" s="9">
        <v>0</v>
      </c>
      <c r="L14" s="24">
        <f t="shared" ref="L14" si="1">K14/E14</f>
        <v>0</v>
      </c>
      <c r="M14" s="9"/>
      <c r="N14" s="25"/>
    </row>
    <row r="15" spans="1:14" s="11" customFormat="1" ht="14" x14ac:dyDescent="0.15">
      <c r="A15" s="9" t="str">
        <f>'1'!A15</f>
        <v>FUNDAMENTOS DE INVESTIGACION</v>
      </c>
      <c r="B15" s="9" t="s">
        <v>48</v>
      </c>
      <c r="C15" s="9" t="str">
        <f>'1'!C15</f>
        <v>104A</v>
      </c>
      <c r="D15" s="9" t="str">
        <f>'1'!D15</f>
        <v>ISIC</v>
      </c>
      <c r="E15" s="9">
        <f>'1'!E15</f>
        <v>33</v>
      </c>
      <c r="F15" s="9">
        <v>17</v>
      </c>
      <c r="G15" s="9"/>
      <c r="H15" s="10"/>
      <c r="I15" s="9">
        <f t="shared" si="0"/>
        <v>16</v>
      </c>
      <c r="J15" s="10"/>
      <c r="K15" s="9">
        <v>0</v>
      </c>
      <c r="L15" s="24">
        <f t="shared" ref="L15:L28" si="2">K15/E15</f>
        <v>0</v>
      </c>
      <c r="M15" s="9">
        <v>61</v>
      </c>
      <c r="N15" s="25">
        <v>0.61</v>
      </c>
    </row>
    <row r="16" spans="1:14" s="11" customFormat="1" ht="14" x14ac:dyDescent="0.15">
      <c r="A16" s="9" t="str">
        <f>'1'!A16</f>
        <v xml:space="preserve">TALLER DE BASE DE DATOS </v>
      </c>
      <c r="B16" s="9" t="s">
        <v>48</v>
      </c>
      <c r="C16" s="9" t="str">
        <f>'1'!C16</f>
        <v>504A</v>
      </c>
      <c r="D16" s="9" t="str">
        <f>'1'!D16</f>
        <v>ISIC</v>
      </c>
      <c r="E16" s="9">
        <f>'1'!E16</f>
        <v>24</v>
      </c>
      <c r="F16" s="9">
        <v>22</v>
      </c>
      <c r="G16" s="9"/>
      <c r="H16" s="10"/>
      <c r="I16" s="9">
        <f t="shared" si="0"/>
        <v>2</v>
      </c>
      <c r="J16" s="10"/>
      <c r="K16" s="9">
        <v>0</v>
      </c>
      <c r="L16" s="24">
        <f t="shared" si="2"/>
        <v>0</v>
      </c>
      <c r="M16" s="9">
        <v>90</v>
      </c>
      <c r="N16" s="25">
        <v>0.63</v>
      </c>
    </row>
    <row r="17" spans="1:14" s="11" customFormat="1" ht="14" x14ac:dyDescent="0.15">
      <c r="A17" s="9" t="str">
        <f>'1'!A17</f>
        <v>TALLER DE BASE DE DATOS</v>
      </c>
      <c r="B17" s="9" t="s">
        <v>48</v>
      </c>
      <c r="C17" s="9" t="str">
        <f>'1'!C17</f>
        <v>504B</v>
      </c>
      <c r="D17" s="9" t="str">
        <f>'1'!D17</f>
        <v>ISIC</v>
      </c>
      <c r="E17" s="9">
        <f>'1'!E17</f>
        <v>16</v>
      </c>
      <c r="F17" s="9">
        <v>11</v>
      </c>
      <c r="G17" s="9"/>
      <c r="H17" s="10"/>
      <c r="I17" s="9">
        <f t="shared" si="0"/>
        <v>5</v>
      </c>
      <c r="J17" s="10"/>
      <c r="K17" s="9">
        <v>0</v>
      </c>
      <c r="L17" s="24">
        <f t="shared" si="2"/>
        <v>0</v>
      </c>
      <c r="M17" s="9">
        <v>73</v>
      </c>
      <c r="N17" s="25">
        <v>0.63</v>
      </c>
    </row>
    <row r="18" spans="1:14" s="11" customFormat="1" ht="28" x14ac:dyDescent="0.15">
      <c r="A18" s="9" t="str">
        <f>'1'!A18</f>
        <v>TALLER DE SISTEMAS OPERATIVOS</v>
      </c>
      <c r="B18" s="9" t="s">
        <v>49</v>
      </c>
      <c r="C18" s="9" t="str">
        <f>'1'!C18</f>
        <v>ARRTR</v>
      </c>
      <c r="D18" s="9" t="str">
        <f>'1'!D18</f>
        <v>ISIC</v>
      </c>
      <c r="E18" s="9">
        <f>'1'!E18</f>
        <v>12</v>
      </c>
      <c r="F18" s="9"/>
      <c r="G18" s="9"/>
      <c r="H18" s="10"/>
      <c r="I18" s="9">
        <f t="shared" si="0"/>
        <v>12</v>
      </c>
      <c r="J18" s="10"/>
      <c r="K18" s="9"/>
      <c r="L18" s="24">
        <f t="shared" si="2"/>
        <v>0</v>
      </c>
      <c r="M18" s="9"/>
      <c r="N18" s="25"/>
    </row>
    <row r="19" spans="1:14" s="11" customFormat="1" x14ac:dyDescent="0.1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1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1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1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1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4" thickBot="1" x14ac:dyDescent="0.2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100</v>
      </c>
      <c r="F28" s="17">
        <f>SUM(F14:F27)</f>
        <v>50</v>
      </c>
      <c r="G28" s="17"/>
      <c r="H28" s="18"/>
      <c r="I28" s="17">
        <f t="shared" si="0"/>
        <v>50</v>
      </c>
      <c r="J28" s="18"/>
      <c r="K28" s="17">
        <f>SUM(K14:K27)</f>
        <v>0</v>
      </c>
      <c r="L28" s="18">
        <f t="shared" si="2"/>
        <v>0</v>
      </c>
      <c r="M28" s="26">
        <f>AVERAGE(M14:M27)</f>
        <v>74.666666666666671</v>
      </c>
      <c r="N28" s="19">
        <f>AVERAGE(N14:N27)</f>
        <v>0.62333333333333341</v>
      </c>
    </row>
    <row r="30" spans="1:14" ht="120" customHeight="1" x14ac:dyDescent="0.15">
      <c r="A30" s="38" t="s">
        <v>26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15">
      <c r="A32" s="12"/>
    </row>
    <row r="33" spans="1:10" x14ac:dyDescent="0.15">
      <c r="B33" s="32" t="s">
        <v>27</v>
      </c>
      <c r="C33" s="32"/>
      <c r="D33" s="32"/>
      <c r="G33" s="33" t="s">
        <v>28</v>
      </c>
      <c r="H33" s="33"/>
      <c r="I33" s="33"/>
      <c r="J33" s="33"/>
    </row>
    <row r="34" spans="1:10" ht="62.25" customHeight="1" x14ac:dyDescent="0.15">
      <c r="B34" s="34"/>
      <c r="C34" s="34"/>
      <c r="D34" s="34"/>
      <c r="G34" s="35"/>
      <c r="H34" s="35"/>
      <c r="I34" s="35"/>
      <c r="J34" s="35"/>
    </row>
    <row r="35" spans="1:10" hidden="1" x14ac:dyDescent="0.15">
      <c r="A35" s="27" t="e">
        <v>#REF!</v>
      </c>
      <c r="B35" s="27"/>
      <c r="C35" s="6"/>
      <c r="E35" s="27"/>
      <c r="F35" s="27"/>
      <c r="G35" s="27"/>
      <c r="H35" s="27"/>
    </row>
    <row r="36" spans="1:10" hidden="1" x14ac:dyDescent="0.15"/>
    <row r="37" spans="1:10" ht="45" customHeight="1" x14ac:dyDescent="0.15">
      <c r="B37" s="28" t="str">
        <f>B10</f>
        <v>MTI. IVONNE CARMONA LOEZA</v>
      </c>
      <c r="C37" s="28"/>
      <c r="D37" s="28"/>
      <c r="E37" s="13"/>
      <c r="F37" s="13"/>
      <c r="G37" s="28" t="str">
        <f>'1'!G37:J37</f>
        <v>ISC DIEGO DE JESUS VELAZQUEZ LUCHO</v>
      </c>
      <c r="H37" s="28"/>
      <c r="I37" s="28"/>
      <c r="J37" s="2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honeticPr fontId="10" type="noConversion"/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9"/>
  <sheetViews>
    <sheetView topLeftCell="A11" zoomScaleSheetLayoutView="100" workbookViewId="0">
      <selection activeCell="N17" sqref="N17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33" t="s">
        <v>30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15">
      <c r="A6" s="44" t="s">
        <v>2</v>
      </c>
      <c r="B6" s="44"/>
      <c r="C6" s="44"/>
      <c r="D6" s="44"/>
      <c r="E6" s="45" t="str">
        <f>'2'!E6:H6</f>
        <v>EN SISTEMAS COMPUTACIONALES</v>
      </c>
      <c r="F6" s="45"/>
      <c r="G6" s="45"/>
      <c r="H6" s="45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5">
        <v>3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41" t="s">
        <v>7</v>
      </c>
      <c r="J8" s="41"/>
      <c r="K8" s="41"/>
      <c r="L8" s="35" t="str">
        <f>'1'!L8</f>
        <v>AGOSTO - DICIEMBRE 2024</v>
      </c>
      <c r="M8" s="35"/>
      <c r="N8" s="35"/>
    </row>
    <row r="10" spans="1:14" x14ac:dyDescent="0.15">
      <c r="A10" s="4" t="s">
        <v>8</v>
      </c>
      <c r="B10" s="35" t="str">
        <f>'1'!B10</f>
        <v>MTI. IVONNE CARMONA LOEZA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42" t="s">
        <v>9</v>
      </c>
      <c r="B12" s="39" t="s">
        <v>10</v>
      </c>
      <c r="C12" s="39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6" t="s">
        <v>21</v>
      </c>
    </row>
    <row r="13" spans="1:14" ht="14" x14ac:dyDescent="0.15">
      <c r="A13" s="43"/>
      <c r="B13" s="40"/>
      <c r="C13" s="40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7"/>
    </row>
    <row r="14" spans="1:14" s="11" customFormat="1" ht="28" x14ac:dyDescent="0.15">
      <c r="A14" s="9" t="str">
        <f>'1'!A14</f>
        <v>TALLER DE INVESTIGACION 1</v>
      </c>
      <c r="B14" s="9"/>
      <c r="C14" s="9" t="str">
        <f>'1'!C14</f>
        <v>704IN</v>
      </c>
      <c r="D14" s="9" t="str">
        <f>'1'!D14</f>
        <v>ISIC</v>
      </c>
      <c r="E14" s="9">
        <f>'2'!E14</f>
        <v>15</v>
      </c>
      <c r="F14" s="9"/>
      <c r="G14" s="9"/>
      <c r="H14" s="10"/>
      <c r="I14" s="9">
        <f t="shared" ref="I14:I30" si="0">(E14-SUM(F14:G14))-K14</f>
        <v>15</v>
      </c>
      <c r="J14" s="10"/>
      <c r="K14" s="9">
        <v>0</v>
      </c>
      <c r="L14" s="10">
        <f t="shared" ref="L14:L30" si="1">K14/E14</f>
        <v>0</v>
      </c>
      <c r="M14" s="9"/>
      <c r="N14" s="25"/>
    </row>
    <row r="15" spans="1:14" s="11" customFormat="1" ht="14" x14ac:dyDescent="0.15">
      <c r="A15" s="9" t="str">
        <f>'2'!A15</f>
        <v>FUNDAMENTOS DE INVESTIGACION</v>
      </c>
      <c r="B15" s="9"/>
      <c r="C15" s="9" t="str">
        <f>'2'!C15</f>
        <v>104A</v>
      </c>
      <c r="D15" s="9" t="str">
        <f>'1'!D15</f>
        <v>ISIC</v>
      </c>
      <c r="E15" s="9">
        <f>'2'!E15</f>
        <v>33</v>
      </c>
      <c r="F15" s="9"/>
      <c r="G15" s="9"/>
      <c r="H15" s="10"/>
      <c r="I15" s="9">
        <f t="shared" si="0"/>
        <v>33</v>
      </c>
      <c r="J15" s="10"/>
      <c r="K15" s="9">
        <v>0</v>
      </c>
      <c r="L15" s="10">
        <f t="shared" si="1"/>
        <v>0</v>
      </c>
      <c r="M15" s="9"/>
      <c r="N15" s="25"/>
    </row>
    <row r="16" spans="1:14" s="11" customFormat="1" ht="14" x14ac:dyDescent="0.15">
      <c r="A16" s="9" t="str">
        <f>'2'!A16</f>
        <v xml:space="preserve">TALLER DE BASE DE DATOS </v>
      </c>
      <c r="B16" s="9"/>
      <c r="C16" s="9" t="str">
        <f>'2'!C16</f>
        <v>504A</v>
      </c>
      <c r="D16" s="9" t="str">
        <f>'1'!D15</f>
        <v>ISIC</v>
      </c>
      <c r="E16" s="9">
        <f>'2'!E16</f>
        <v>24</v>
      </c>
      <c r="F16" s="9"/>
      <c r="G16" s="9"/>
      <c r="H16" s="10"/>
      <c r="I16" s="9">
        <f t="shared" si="0"/>
        <v>24</v>
      </c>
      <c r="J16" s="10"/>
      <c r="K16" s="9">
        <v>0</v>
      </c>
      <c r="L16" s="10">
        <f t="shared" si="1"/>
        <v>0</v>
      </c>
      <c r="M16" s="9"/>
      <c r="N16" s="25"/>
    </row>
    <row r="17" spans="1:14" s="11" customFormat="1" ht="14" x14ac:dyDescent="0.15">
      <c r="A17" s="9" t="str">
        <f>'2'!A17</f>
        <v>TALLER DE BASE DE DATOS</v>
      </c>
      <c r="B17" s="9"/>
      <c r="C17" s="9" t="str">
        <f>'2'!C17</f>
        <v>504B</v>
      </c>
      <c r="D17" s="9" t="s">
        <v>32</v>
      </c>
      <c r="E17" s="9">
        <f>'2'!E17</f>
        <v>16</v>
      </c>
      <c r="F17" s="9"/>
      <c r="G17" s="9"/>
      <c r="H17" s="10"/>
      <c r="I17" s="9">
        <f t="shared" si="0"/>
        <v>16</v>
      </c>
      <c r="J17" s="10"/>
      <c r="K17" s="9">
        <v>0</v>
      </c>
      <c r="L17" s="10">
        <f t="shared" si="1"/>
        <v>0</v>
      </c>
      <c r="M17" s="9"/>
      <c r="N17" s="25"/>
    </row>
    <row r="18" spans="1:14" s="11" customFormat="1" ht="28" x14ac:dyDescent="0.15">
      <c r="A18" s="9" t="str">
        <f>'2'!A18</f>
        <v>TALLER DE SISTEMAS OPERATIVOS</v>
      </c>
      <c r="B18" s="9"/>
      <c r="C18" s="9" t="str">
        <f>'2'!C18</f>
        <v>ARRTR</v>
      </c>
      <c r="D18" s="9" t="s">
        <v>32</v>
      </c>
      <c r="E18" s="9">
        <f>'2'!E18</f>
        <v>12</v>
      </c>
      <c r="F18" s="9"/>
      <c r="G18" s="9"/>
      <c r="H18" s="10"/>
      <c r="I18" s="9">
        <f t="shared" si="0"/>
        <v>12</v>
      </c>
      <c r="J18" s="10"/>
      <c r="K18" s="9">
        <v>0</v>
      </c>
      <c r="L18" s="10">
        <f t="shared" si="1"/>
        <v>0</v>
      </c>
      <c r="M18" s="9"/>
      <c r="N18" s="25"/>
    </row>
    <row r="19" spans="1:14" s="11" customFormat="1" x14ac:dyDescent="0.1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25"/>
    </row>
    <row r="20" spans="1:14" s="11" customFormat="1" x14ac:dyDescent="0.1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25"/>
    </row>
    <row r="21" spans="1:14" s="11" customFormat="1" x14ac:dyDescent="0.1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1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1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1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ht="16.5" customHeight="1" x14ac:dyDescent="0.15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ht="14" thickBot="1" x14ac:dyDescent="0.2">
      <c r="A30" s="16" t="s">
        <v>24</v>
      </c>
      <c r="B30" s="17" t="s">
        <v>25</v>
      </c>
      <c r="C30" s="17" t="s">
        <v>25</v>
      </c>
      <c r="D30" s="17" t="s">
        <v>25</v>
      </c>
      <c r="E30" s="17">
        <f>SUM(E14:E29)</f>
        <v>100</v>
      </c>
      <c r="F30" s="17">
        <f>SUM(F14:F29)</f>
        <v>0</v>
      </c>
      <c r="G30" s="17"/>
      <c r="H30" s="18"/>
      <c r="I30" s="17">
        <f t="shared" si="0"/>
        <v>100</v>
      </c>
      <c r="J30" s="18"/>
      <c r="K30" s="17">
        <f>SUM(K14:K29)</f>
        <v>0</v>
      </c>
      <c r="L30" s="18">
        <f t="shared" si="1"/>
        <v>0</v>
      </c>
      <c r="M30" s="26" t="e">
        <f>AVERAGE(M14:M29)</f>
        <v>#DIV/0!</v>
      </c>
      <c r="N30" s="19" t="e">
        <f>AVERAGE(N14:N29)</f>
        <v>#DIV/0!</v>
      </c>
    </row>
    <row r="32" spans="1:14" ht="120" customHeight="1" x14ac:dyDescent="0.15">
      <c r="A32" s="38" t="s">
        <v>26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</row>
    <row r="34" spans="1:10" x14ac:dyDescent="0.15">
      <c r="A34" s="12"/>
    </row>
    <row r="35" spans="1:10" x14ac:dyDescent="0.15">
      <c r="B35" s="32" t="s">
        <v>27</v>
      </c>
      <c r="C35" s="32"/>
      <c r="D35" s="32"/>
      <c r="G35" s="33" t="s">
        <v>28</v>
      </c>
      <c r="H35" s="33"/>
      <c r="I35" s="33"/>
      <c r="J35" s="33"/>
    </row>
    <row r="36" spans="1:10" ht="62.25" customHeight="1" x14ac:dyDescent="0.15">
      <c r="B36" s="34"/>
      <c r="C36" s="34"/>
      <c r="D36" s="34"/>
      <c r="G36" s="35"/>
      <c r="H36" s="35"/>
      <c r="I36" s="35"/>
      <c r="J36" s="35"/>
    </row>
    <row r="37" spans="1:10" hidden="1" x14ac:dyDescent="0.15">
      <c r="A37" s="27" t="e">
        <v>#REF!</v>
      </c>
      <c r="B37" s="27"/>
      <c r="C37" s="6"/>
      <c r="E37" s="27"/>
      <c r="F37" s="27"/>
      <c r="G37" s="27"/>
      <c r="H37" s="27"/>
    </row>
    <row r="38" spans="1:10" hidden="1" x14ac:dyDescent="0.15"/>
    <row r="39" spans="1:10" ht="45" customHeight="1" x14ac:dyDescent="0.15">
      <c r="B39" s="28" t="str">
        <f>B10</f>
        <v>MTI. IVONNE CARMONA LOEZA</v>
      </c>
      <c r="C39" s="28"/>
      <c r="D39" s="28"/>
      <c r="E39" s="13"/>
      <c r="F39" s="13"/>
      <c r="G39" s="47" t="s">
        <v>35</v>
      </c>
      <c r="H39" s="47"/>
      <c r="I39" s="47"/>
      <c r="J39" s="4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2:N32"/>
    <mergeCell ref="B36:D36"/>
    <mergeCell ref="G36:J36"/>
    <mergeCell ref="B35:D35"/>
    <mergeCell ref="G35:J35"/>
    <mergeCell ref="A37:B37"/>
    <mergeCell ref="E37:H37"/>
    <mergeCell ref="B39:D39"/>
    <mergeCell ref="G39:J39"/>
    <mergeCell ref="M12:M13"/>
  </mergeCells>
  <phoneticPr fontId="10" type="noConversion"/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6"/>
  <sheetViews>
    <sheetView topLeftCell="A12" zoomScale="125" zoomScaleNormal="110" zoomScaleSheetLayoutView="100" zoomScalePageLayoutView="110" workbookViewId="0">
      <selection activeCell="N17" sqref="N17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33" t="s">
        <v>30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15">
      <c r="A6" s="44" t="s">
        <v>2</v>
      </c>
      <c r="B6" s="44"/>
      <c r="C6" s="44"/>
      <c r="D6" s="44"/>
      <c r="E6" s="45" t="str">
        <f>'3'!E6:H6</f>
        <v>EN SISTEMAS COMPUTACIONALES</v>
      </c>
      <c r="F6" s="45"/>
      <c r="G6" s="45"/>
      <c r="H6" s="45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5">
        <v>4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41" t="s">
        <v>7</v>
      </c>
      <c r="J8" s="41"/>
      <c r="K8" s="41"/>
      <c r="L8" s="35" t="str">
        <f>'1'!L8</f>
        <v>AGOSTO - DICIEMBRE 2024</v>
      </c>
      <c r="M8" s="35"/>
      <c r="N8" s="35"/>
    </row>
    <row r="10" spans="1:14" x14ac:dyDescent="0.15">
      <c r="A10" s="4" t="s">
        <v>8</v>
      </c>
      <c r="B10" s="35" t="str">
        <f>'1'!B10</f>
        <v>MTI. IVONNE CARMONA LOEZA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42" t="s">
        <v>9</v>
      </c>
      <c r="B12" s="39" t="s">
        <v>10</v>
      </c>
      <c r="C12" s="39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6" t="s">
        <v>21</v>
      </c>
    </row>
    <row r="13" spans="1:14" ht="14" x14ac:dyDescent="0.15">
      <c r="A13" s="43"/>
      <c r="B13" s="40"/>
      <c r="C13" s="40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7"/>
    </row>
    <row r="14" spans="1:14" s="11" customFormat="1" ht="28" x14ac:dyDescent="0.15">
      <c r="A14" s="9" t="str">
        <f>'1'!A14</f>
        <v>TALLER DE INVESTIGACION 1</v>
      </c>
      <c r="B14" s="9"/>
      <c r="C14" s="9" t="str">
        <f>'1'!C14</f>
        <v>704IN</v>
      </c>
      <c r="D14" s="9" t="str">
        <f>'1'!D14</f>
        <v>ISIC</v>
      </c>
      <c r="E14" s="9">
        <f>'1'!E14</f>
        <v>15</v>
      </c>
      <c r="F14" s="9"/>
      <c r="G14" s="9"/>
      <c r="H14" s="10"/>
      <c r="I14" s="9">
        <f t="shared" ref="I14:I27" si="0">(E14-SUM(F14:G14))-K14</f>
        <v>15</v>
      </c>
      <c r="J14" s="10"/>
      <c r="K14" s="9">
        <v>0</v>
      </c>
      <c r="L14" s="24">
        <f t="shared" ref="L14:L27" si="1">K14/E14</f>
        <v>0</v>
      </c>
      <c r="M14" s="9"/>
      <c r="N14" s="25"/>
    </row>
    <row r="15" spans="1:14" s="11" customFormat="1" ht="14" x14ac:dyDescent="0.15">
      <c r="A15" s="9" t="str">
        <f>'1'!A15</f>
        <v>FUNDAMENTOS DE INVESTIGACION</v>
      </c>
      <c r="B15" s="9"/>
      <c r="C15" s="9" t="str">
        <f>'1'!C15</f>
        <v>104A</v>
      </c>
      <c r="D15" s="9" t="str">
        <f>'1'!D15</f>
        <v>ISIC</v>
      </c>
      <c r="E15" s="9">
        <f>'1'!E15</f>
        <v>33</v>
      </c>
      <c r="F15" s="9"/>
      <c r="G15" s="9"/>
      <c r="H15" s="10"/>
      <c r="I15" s="9">
        <f t="shared" si="0"/>
        <v>33</v>
      </c>
      <c r="J15" s="10"/>
      <c r="K15" s="9">
        <v>0</v>
      </c>
      <c r="L15" s="24">
        <f t="shared" si="1"/>
        <v>0</v>
      </c>
      <c r="M15" s="9"/>
      <c r="N15" s="25"/>
    </row>
    <row r="16" spans="1:14" s="11" customFormat="1" ht="14" x14ac:dyDescent="0.15">
      <c r="A16" s="9" t="str">
        <f>'1'!A16</f>
        <v xml:space="preserve">TALLER DE BASE DE DATOS </v>
      </c>
      <c r="B16" s="9"/>
      <c r="C16" s="9" t="str">
        <f>'1'!C16</f>
        <v>504A</v>
      </c>
      <c r="D16" s="9" t="str">
        <f>'1'!D16</f>
        <v>ISIC</v>
      </c>
      <c r="E16" s="9">
        <f>'1'!E16</f>
        <v>24</v>
      </c>
      <c r="F16" s="9"/>
      <c r="G16" s="9"/>
      <c r="H16" s="24"/>
      <c r="I16" s="9">
        <f t="shared" si="0"/>
        <v>24</v>
      </c>
      <c r="J16" s="24"/>
      <c r="K16" s="9">
        <v>0</v>
      </c>
      <c r="L16" s="24">
        <f t="shared" si="1"/>
        <v>0</v>
      </c>
      <c r="M16" s="9"/>
      <c r="N16" s="25"/>
    </row>
    <row r="17" spans="1:14" s="11" customFormat="1" ht="14" x14ac:dyDescent="0.15">
      <c r="A17" s="9" t="str">
        <f>'1'!A17</f>
        <v>TALLER DE BASE DE DATOS</v>
      </c>
      <c r="B17" s="9"/>
      <c r="C17" s="9" t="str">
        <f>'1'!C17</f>
        <v>504B</v>
      </c>
      <c r="D17" s="9" t="str">
        <f>'1'!D17</f>
        <v>ISIC</v>
      </c>
      <c r="E17" s="9">
        <f>'1'!E17</f>
        <v>16</v>
      </c>
      <c r="F17" s="9"/>
      <c r="G17" s="9"/>
      <c r="H17" s="24"/>
      <c r="I17" s="9">
        <f t="shared" si="0"/>
        <v>16</v>
      </c>
      <c r="J17" s="24"/>
      <c r="K17" s="9">
        <v>0</v>
      </c>
      <c r="L17" s="24">
        <f t="shared" si="1"/>
        <v>0</v>
      </c>
      <c r="M17" s="9"/>
      <c r="N17" s="25"/>
    </row>
    <row r="18" spans="1:14" s="11" customFormat="1" ht="12" customHeight="1" x14ac:dyDescent="0.15">
      <c r="A18" s="9" t="str">
        <f>'1'!A18</f>
        <v>TALLER DE SISTEMAS OPERATIVOS</v>
      </c>
      <c r="B18" s="9"/>
      <c r="C18" s="9" t="str">
        <f>'1'!C18</f>
        <v>ARRTR</v>
      </c>
      <c r="D18" s="9" t="str">
        <f>'1'!D18</f>
        <v>ISIC</v>
      </c>
      <c r="E18" s="9">
        <f>'1'!E18</f>
        <v>12</v>
      </c>
      <c r="F18" s="9"/>
      <c r="G18" s="9"/>
      <c r="H18" s="10"/>
      <c r="I18" s="9">
        <f t="shared" si="0"/>
        <v>12</v>
      </c>
      <c r="J18" s="10"/>
      <c r="K18" s="9">
        <v>0</v>
      </c>
      <c r="L18" s="24">
        <f t="shared" si="1"/>
        <v>0</v>
      </c>
      <c r="M18" s="9"/>
      <c r="N18" s="15"/>
    </row>
    <row r="19" spans="1:14" s="11" customFormat="1" x14ac:dyDescent="0.1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1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1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1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4" thickBot="1" x14ac:dyDescent="0.2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100</v>
      </c>
      <c r="F27" s="17">
        <f>SUM(F14:F26)</f>
        <v>0</v>
      </c>
      <c r="G27" s="17">
        <f>SUM(G14:G26)</f>
        <v>0</v>
      </c>
      <c r="H27" s="18">
        <f>SUM(F27:G27)/E27</f>
        <v>0</v>
      </c>
      <c r="I27" s="17">
        <f t="shared" si="0"/>
        <v>100</v>
      </c>
      <c r="J27" s="18">
        <f t="shared" ref="J27" si="2">I27/E27</f>
        <v>1</v>
      </c>
      <c r="K27" s="17">
        <f>SUM(K14:K26)</f>
        <v>0</v>
      </c>
      <c r="L27" s="18">
        <f t="shared" si="1"/>
        <v>0</v>
      </c>
      <c r="M27" s="17" t="e">
        <f>AVERAGE(M14:M26)</f>
        <v>#DIV/0!</v>
      </c>
      <c r="N27" s="19" t="e">
        <f>AVERAGE(N14:N26)</f>
        <v>#DIV/0!</v>
      </c>
    </row>
    <row r="29" spans="1:14" ht="120" customHeight="1" x14ac:dyDescent="0.15">
      <c r="A29" s="38" t="s">
        <v>26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</row>
    <row r="31" spans="1:14" x14ac:dyDescent="0.15">
      <c r="A31" s="12"/>
    </row>
    <row r="32" spans="1:14" x14ac:dyDescent="0.15">
      <c r="B32" s="32" t="s">
        <v>27</v>
      </c>
      <c r="C32" s="32"/>
      <c r="D32" s="32"/>
      <c r="G32" s="33" t="s">
        <v>28</v>
      </c>
      <c r="H32" s="33"/>
      <c r="I32" s="33"/>
      <c r="J32" s="33"/>
    </row>
    <row r="33" spans="1:10" ht="62.25" customHeight="1" x14ac:dyDescent="0.15">
      <c r="B33" s="34"/>
      <c r="C33" s="34"/>
      <c r="D33" s="34"/>
      <c r="G33" s="35"/>
      <c r="H33" s="35"/>
      <c r="I33" s="35"/>
      <c r="J33" s="35"/>
    </row>
    <row r="34" spans="1:10" hidden="1" x14ac:dyDescent="0.15">
      <c r="A34" s="27" t="e">
        <v>#REF!</v>
      </c>
      <c r="B34" s="27"/>
      <c r="C34" s="6"/>
      <c r="E34" s="27"/>
      <c r="F34" s="27"/>
      <c r="G34" s="27"/>
      <c r="H34" s="27"/>
    </row>
    <row r="35" spans="1:10" hidden="1" x14ac:dyDescent="0.15"/>
    <row r="36" spans="1:10" ht="45" customHeight="1" x14ac:dyDescent="0.15">
      <c r="B36" s="28" t="str">
        <f>B10</f>
        <v>MTI. IVONNE CARMONA LOEZA</v>
      </c>
      <c r="C36" s="28"/>
      <c r="D36" s="28"/>
      <c r="E36" s="13"/>
      <c r="F36" s="13"/>
      <c r="G36" s="47" t="s">
        <v>35</v>
      </c>
      <c r="H36" s="47"/>
      <c r="I36" s="47"/>
      <c r="J36" s="4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9:N29"/>
    <mergeCell ref="B33:D33"/>
    <mergeCell ref="G33:J33"/>
    <mergeCell ref="B32:D32"/>
    <mergeCell ref="G32:J32"/>
    <mergeCell ref="A34:B34"/>
    <mergeCell ref="E34:H34"/>
    <mergeCell ref="B36:D36"/>
    <mergeCell ref="G36:J36"/>
    <mergeCell ref="M12:M13"/>
  </mergeCells>
  <phoneticPr fontId="10" type="noConversion"/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7" zoomScale="125" zoomScaleNormal="125" zoomScaleSheetLayoutView="100" zoomScalePageLayoutView="125" workbookViewId="0">
      <selection activeCell="E17" sqref="E17:E18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33" t="s">
        <v>30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15">
      <c r="A6" s="44" t="s">
        <v>2</v>
      </c>
      <c r="B6" s="44"/>
      <c r="C6" s="44"/>
      <c r="D6" s="44"/>
      <c r="E6" s="45" t="str">
        <f>'4'!E6:H6</f>
        <v>EN SISTEMAS COMPUTACIONALES</v>
      </c>
      <c r="F6" s="45"/>
      <c r="G6" s="45"/>
      <c r="H6" s="45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5" t="s">
        <v>29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41" t="s">
        <v>7</v>
      </c>
      <c r="J8" s="41"/>
      <c r="K8" s="41"/>
      <c r="L8" s="35" t="str">
        <f>'1'!L8</f>
        <v>AGOSTO - DICIEMBRE 2024</v>
      </c>
      <c r="M8" s="35"/>
      <c r="N8" s="35"/>
    </row>
    <row r="10" spans="1:14" x14ac:dyDescent="0.15">
      <c r="A10" s="4" t="s">
        <v>8</v>
      </c>
      <c r="B10" s="35" t="str">
        <f>'1'!B10</f>
        <v>MTI. IVONNE CARMONA LOEZA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42" t="s">
        <v>9</v>
      </c>
      <c r="B12" s="39" t="s">
        <v>10</v>
      </c>
      <c r="C12" s="39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6" t="s">
        <v>21</v>
      </c>
    </row>
    <row r="13" spans="1:14" ht="14" x14ac:dyDescent="0.15">
      <c r="A13" s="43"/>
      <c r="B13" s="40"/>
      <c r="C13" s="40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7"/>
    </row>
    <row r="14" spans="1:14" s="11" customFormat="1" ht="28" x14ac:dyDescent="0.15">
      <c r="A14" s="9" t="str">
        <f>'1'!A14</f>
        <v>TALLER DE INVESTIGACION 1</v>
      </c>
      <c r="B14" s="9" t="s">
        <v>36</v>
      </c>
      <c r="C14" s="9" t="str">
        <f>'1'!C14</f>
        <v>704IN</v>
      </c>
      <c r="D14" s="9" t="str">
        <f>'1'!D14</f>
        <v>ISIC</v>
      </c>
      <c r="E14" s="9">
        <v>20</v>
      </c>
      <c r="F14" s="9">
        <v>13</v>
      </c>
      <c r="G14" s="9">
        <v>7</v>
      </c>
      <c r="H14" s="10">
        <f>(F14+G14)/E14</f>
        <v>1</v>
      </c>
      <c r="I14" s="9">
        <f t="shared" ref="I14:I17" si="0">(E14-SUM(F14:G14))-K14</f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>
        <v>90</v>
      </c>
      <c r="N14" s="15">
        <v>0.55000000000000004</v>
      </c>
    </row>
    <row r="15" spans="1:14" s="11" customFormat="1" ht="14" x14ac:dyDescent="0.15">
      <c r="A15" s="9" t="str">
        <f>'1'!A15</f>
        <v>FUNDAMENTOS DE INVESTIGACION</v>
      </c>
      <c r="B15" s="9" t="s">
        <v>36</v>
      </c>
      <c r="C15" s="9" t="str">
        <f>'1'!C15</f>
        <v>104A</v>
      </c>
      <c r="D15" s="9" t="str">
        <f>'1'!D15</f>
        <v>ISIC</v>
      </c>
      <c r="E15" s="9">
        <f>'1'!E15</f>
        <v>33</v>
      </c>
      <c r="F15" s="9">
        <v>4</v>
      </c>
      <c r="G15" s="9">
        <v>9</v>
      </c>
      <c r="H15" s="10">
        <f t="shared" ref="H15:H17" si="3">(F15+G15)/E15</f>
        <v>0.39393939393939392</v>
      </c>
      <c r="I15" s="9">
        <f t="shared" si="0"/>
        <v>20</v>
      </c>
      <c r="J15" s="10">
        <f t="shared" si="1"/>
        <v>0.60606060606060608</v>
      </c>
      <c r="K15" s="9">
        <v>0</v>
      </c>
      <c r="L15" s="10">
        <f t="shared" si="2"/>
        <v>0</v>
      </c>
      <c r="M15" s="9">
        <v>73</v>
      </c>
      <c r="N15" s="15">
        <v>0.75</v>
      </c>
    </row>
    <row r="16" spans="1:14" s="11" customFormat="1" ht="14" x14ac:dyDescent="0.15">
      <c r="A16" s="9" t="str">
        <f>'1'!A16</f>
        <v xml:space="preserve">TALLER DE BASE DE DATOS </v>
      </c>
      <c r="B16" s="9" t="s">
        <v>36</v>
      </c>
      <c r="C16" s="9" t="str">
        <f>'1'!C16</f>
        <v>504A</v>
      </c>
      <c r="D16" s="9" t="str">
        <f>'1'!D16</f>
        <v>ISIC</v>
      </c>
      <c r="E16" s="9">
        <v>13</v>
      </c>
      <c r="F16" s="9">
        <v>5</v>
      </c>
      <c r="G16" s="9">
        <v>6</v>
      </c>
      <c r="H16" s="10">
        <f t="shared" si="3"/>
        <v>0.84615384615384615</v>
      </c>
      <c r="I16" s="9">
        <f t="shared" si="0"/>
        <v>2</v>
      </c>
      <c r="J16" s="10">
        <f t="shared" si="1"/>
        <v>0.15384615384615385</v>
      </c>
      <c r="K16" s="9">
        <v>0</v>
      </c>
      <c r="L16" s="10">
        <f t="shared" si="2"/>
        <v>0</v>
      </c>
      <c r="M16" s="9">
        <v>76</v>
      </c>
      <c r="N16" s="15">
        <v>0.69</v>
      </c>
    </row>
    <row r="17" spans="1:14" s="11" customFormat="1" ht="14" x14ac:dyDescent="0.15">
      <c r="A17" s="9" t="str">
        <f>'1'!A17</f>
        <v>TALLER DE BASE DE DATOS</v>
      </c>
      <c r="B17" s="9" t="s">
        <v>36</v>
      </c>
      <c r="C17" s="9" t="str">
        <f>'1'!C17</f>
        <v>504B</v>
      </c>
      <c r="D17" s="9" t="str">
        <f>'1'!D17</f>
        <v>ISIC</v>
      </c>
      <c r="E17" s="9">
        <v>34</v>
      </c>
      <c r="F17" s="9">
        <v>9</v>
      </c>
      <c r="G17" s="9">
        <v>15</v>
      </c>
      <c r="H17" s="10">
        <f t="shared" si="3"/>
        <v>0.70588235294117652</v>
      </c>
      <c r="I17" s="9">
        <f t="shared" si="0"/>
        <v>10</v>
      </c>
      <c r="J17" s="10">
        <f t="shared" si="1"/>
        <v>0.29411764705882354</v>
      </c>
      <c r="K17" s="9">
        <v>0</v>
      </c>
      <c r="L17" s="10">
        <f t="shared" si="2"/>
        <v>0</v>
      </c>
      <c r="M17" s="9">
        <v>62</v>
      </c>
      <c r="N17" s="15">
        <v>0.71</v>
      </c>
    </row>
    <row r="18" spans="1:14" s="11" customFormat="1" ht="28" x14ac:dyDescent="0.15">
      <c r="A18" s="9" t="str">
        <f>'1'!A18</f>
        <v>TALLER DE SISTEMAS OPERATIVOS</v>
      </c>
      <c r="B18" s="9"/>
      <c r="C18" s="9" t="str">
        <f>'1'!C18</f>
        <v>ARRTR</v>
      </c>
      <c r="D18" s="9" t="str">
        <f>'1'!D18</f>
        <v>ISIC</v>
      </c>
      <c r="E18" s="9">
        <v>34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1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1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1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1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1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4" thickBot="1" x14ac:dyDescent="0.2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134</v>
      </c>
      <c r="F28" s="17">
        <f>SUM(F14:F27)</f>
        <v>31</v>
      </c>
      <c r="G28" s="17">
        <f>SUM(G14:G27)</f>
        <v>37</v>
      </c>
      <c r="H28" s="18">
        <f>SUM(F28:G28)/E28</f>
        <v>0.5074626865671642</v>
      </c>
      <c r="I28" s="17">
        <f t="shared" ref="I28" si="4">(E28-SUM(F28:G28))-K28</f>
        <v>66</v>
      </c>
      <c r="J28" s="18">
        <f t="shared" si="1"/>
        <v>0.4925373134328358</v>
      </c>
      <c r="K28" s="17">
        <f>SUM(K14:K27)</f>
        <v>0</v>
      </c>
      <c r="L28" s="18">
        <f t="shared" si="2"/>
        <v>0</v>
      </c>
      <c r="M28" s="17">
        <f>AVERAGE(M14:M27)</f>
        <v>75.25</v>
      </c>
      <c r="N28" s="19">
        <f>AVERAGE(N14:N27)</f>
        <v>0.67500000000000004</v>
      </c>
    </row>
    <row r="30" spans="1:14" ht="120" customHeight="1" x14ac:dyDescent="0.15">
      <c r="A30" s="38" t="s">
        <v>26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15">
      <c r="A32" s="12"/>
    </row>
    <row r="33" spans="1:10" x14ac:dyDescent="0.15">
      <c r="B33" s="32" t="s">
        <v>27</v>
      </c>
      <c r="C33" s="32"/>
      <c r="D33" s="32"/>
      <c r="G33" s="33" t="s">
        <v>28</v>
      </c>
      <c r="H33" s="33"/>
      <c r="I33" s="33"/>
      <c r="J33" s="33"/>
    </row>
    <row r="34" spans="1:10" ht="62.25" customHeight="1" x14ac:dyDescent="0.15">
      <c r="B34" s="34"/>
      <c r="C34" s="34"/>
      <c r="D34" s="34"/>
      <c r="G34" s="35"/>
      <c r="H34" s="35"/>
      <c r="I34" s="35"/>
      <c r="J34" s="35"/>
    </row>
    <row r="35" spans="1:10" hidden="1" x14ac:dyDescent="0.15">
      <c r="A35" s="27" t="e">
        <v>#REF!</v>
      </c>
      <c r="B35" s="27"/>
      <c r="C35" s="6"/>
      <c r="E35" s="27"/>
      <c r="F35" s="27"/>
      <c r="G35" s="27"/>
      <c r="H35" s="27"/>
    </row>
    <row r="36" spans="1:10" hidden="1" x14ac:dyDescent="0.15"/>
    <row r="37" spans="1:10" ht="45" customHeight="1" x14ac:dyDescent="0.15">
      <c r="B37" s="28" t="str">
        <f>B10</f>
        <v>MTI. IVONNE CARMONA LOEZA</v>
      </c>
      <c r="C37" s="28"/>
      <c r="D37" s="28"/>
      <c r="E37" s="13"/>
      <c r="F37" s="13"/>
      <c r="G37" s="47" t="s">
        <v>35</v>
      </c>
      <c r="H37" s="47"/>
      <c r="I37" s="47"/>
      <c r="J37" s="4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honeticPr fontId="10" type="noConversion"/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IVONNE CARMONA LOEZA</cp:lastModifiedBy>
  <cp:revision/>
  <cp:lastPrinted>2022-10-19T16:50:28Z</cp:lastPrinted>
  <dcterms:created xsi:type="dcterms:W3CDTF">2021-11-22T14:45:25Z</dcterms:created>
  <dcterms:modified xsi:type="dcterms:W3CDTF">2024-10-25T14:03:23Z</dcterms:modified>
  <cp:category/>
  <cp:contentStatus/>
</cp:coreProperties>
</file>