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010841BD-7678-491F-B41A-B580510001A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LANEAC FINANC 701-B" sheetId="8" r:id="rId1"/>
    <sheet name="PLANEAC FINANC 701-A" sheetId="5" r:id="rId2"/>
    <sheet name="TALLER DE ADMON 104-B" sheetId="1" r:id="rId3"/>
    <sheet name="CONSULTORIA 805-A" sheetId="3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N55" i="8"/>
  <c r="M55" i="8"/>
  <c r="L55" i="8"/>
  <c r="L58" i="8" s="1"/>
  <c r="K55" i="8"/>
  <c r="J55" i="8"/>
  <c r="P54" i="8"/>
  <c r="P57" i="8" s="1"/>
  <c r="O54" i="8"/>
  <c r="O57" i="8" s="1"/>
  <c r="N54" i="8"/>
  <c r="M54" i="8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3"/>
  <c r="Q9" i="1"/>
  <c r="Q34" i="3"/>
  <c r="Q35" i="3"/>
  <c r="Q36" i="3"/>
  <c r="Q37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24" i="1"/>
  <c r="Q25" i="1"/>
  <c r="Q26" i="1"/>
  <c r="Q27" i="1"/>
  <c r="Q28" i="1"/>
  <c r="Q29" i="1"/>
  <c r="Q30" i="1"/>
  <c r="Q31" i="1"/>
  <c r="Q32" i="1"/>
  <c r="Q33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8" l="1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<sst xmlns="http://schemas.openxmlformats.org/spreadsheetml/2006/main" count="239" uniqueCount="160">
  <si>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</si>
  <si>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</si>
  <si>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</si>
  <si>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</si>
  <si>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</si>
  <si>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</si>
  <si>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</si>
  <si>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</si>
  <si>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</si>
  <si>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</si>
  <si>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</si>
  <si>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</si>
  <si>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</si>
  <si>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</si>
  <si>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</si>
  <si>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</si>
  <si>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</si>
  <si>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</si>
  <si>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</si>
  <si>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</si>
  <si>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</si>
  <si>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</si>
  <si>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</si>
  <si>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</si>
  <si>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</si>
  <si>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</si>
  <si>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</si>
  <si>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SANCHEZ HERNANDEZ ALEJANDRO DE JESUS</t>
  </si>
  <si>
    <t>181U0078</t>
  </si>
  <si>
    <t>}</t>
  </si>
  <si>
    <t>701-B</t>
  </si>
  <si>
    <t>AGOSTO-DICIEMBRE 2024</t>
  </si>
  <si>
    <t>TALLER DE ADMINISTRACION</t>
  </si>
  <si>
    <t>104-B</t>
  </si>
  <si>
    <t>CONSULTORIA EMPRESARIAL</t>
  </si>
  <si>
    <t>805-A</t>
  </si>
  <si>
    <t>211U0599</t>
  </si>
  <si>
    <t>211U0071</t>
  </si>
  <si>
    <t>ANTEMATE AREVALO RAFAEL DE JESUS</t>
  </si>
  <si>
    <t>211U0072</t>
  </si>
  <si>
    <t>211U0660</t>
  </si>
  <si>
    <t>CAMPOS GABINO RODRIGO</t>
  </si>
  <si>
    <t>CAPORAL VALENTIN CESAR EDUARDO</t>
  </si>
  <si>
    <t>CHIGO ALFONSO DAMARIS AZENETH</t>
  </si>
  <si>
    <t>211U0077</t>
  </si>
  <si>
    <t>CHIGO MARTINEZ JORGE DAVID</t>
  </si>
  <si>
    <t>CRUZ JUAREZ ALONDRA JARED</t>
  </si>
  <si>
    <t>211U0082</t>
  </si>
  <si>
    <t>CRUZ MARCIAL LILIANA ARLET</t>
  </si>
  <si>
    <t>211U0083</t>
  </si>
  <si>
    <t>GALINDO CATEMXCA MAYBETH</t>
  </si>
  <si>
    <t>211U0601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</si>
  <si>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</si>
  <si>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</si>
  <si>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</si>
  <si>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</si>
  <si>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</si>
  <si>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</si>
  <si>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</si>
  <si>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</si>
  <si>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</si>
  <si>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</si>
  <si>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211U0606</t>
  </si>
  <si>
    <t>MENDOZA CHIGO JONATHAN DE JESUS</t>
  </si>
  <si>
    <t>211U0101</t>
  </si>
  <si>
    <t>MIXTEGA CAYETANO MONICA</t>
  </si>
  <si>
    <t>MONTIEL XALA MARJORIE</t>
  </si>
  <si>
    <t>211U0103</t>
  </si>
  <si>
    <t>MONTUFA LASCARES MILERNA GUADALIPE</t>
  </si>
  <si>
    <t>211U0104</t>
  </si>
  <si>
    <t>ORTIZ MORALES MANUEL ALEJANDRO</t>
  </si>
  <si>
    <t>211U0105</t>
  </si>
  <si>
    <t>PAXTIAN BAXIN ANAHI</t>
  </si>
  <si>
    <t>211U0106</t>
  </si>
  <si>
    <t>PUCHETA VELASCO ELIZABETH</t>
  </si>
  <si>
    <t>211U0110</t>
  </si>
  <si>
    <t>RINCON PEDROZA OMAR YAEL</t>
  </si>
  <si>
    <t>211U0113</t>
  </si>
  <si>
    <t>RIVEROL SANTOS PABLO</t>
  </si>
  <si>
    <t>211U0115</t>
  </si>
  <si>
    <t>SOTELO GRANDA GUMA JARETH</t>
  </si>
  <si>
    <t>211U0117</t>
  </si>
  <si>
    <t>TOTO POLITO ROSARIO DEL CARMEN</t>
  </si>
  <si>
    <t>211U0122</t>
  </si>
  <si>
    <t>URIETA MARTINEZ KARINA</t>
  </si>
  <si>
    <t>211U0123</t>
  </si>
  <si>
    <t>VERGARA FERNANDEZ IRAD JAFETH</t>
  </si>
  <si>
    <t>211U0566</t>
  </si>
  <si>
    <t>211U0068</t>
  </si>
  <si>
    <t>ANTEMATE VELASCO LIZBETH</t>
  </si>
  <si>
    <t>CHAPOL PONCIANO ROSA ISELA</t>
  </si>
  <si>
    <t>CHIGUIL PEREZ AURORA</t>
  </si>
  <si>
    <t>CRUZ DOMINGUEZ IRVIN</t>
  </si>
  <si>
    <t>FIGUEROA GOMEZ MARIA FERNANDA</t>
  </si>
  <si>
    <t>LINARES MIL FATIMA</t>
  </si>
  <si>
    <t>MENDOZA MARTINEZ JOSSELIN</t>
  </si>
  <si>
    <t>PUCHETA PUCHETA CESAR YERAY</t>
  </si>
  <si>
    <t>ROSAS AGUILERA EMMANUEL</t>
  </si>
  <si>
    <t>SANCHEZ MARTINEZ ANA KAREN</t>
  </si>
  <si>
    <t>TOTO CHAMPALA IDANIA RUBI</t>
  </si>
  <si>
    <t>211U0075</t>
  </si>
  <si>
    <t>211U0078</t>
  </si>
  <si>
    <t>211U0081</t>
  </si>
  <si>
    <t>211U0085</t>
  </si>
  <si>
    <t>211U0605</t>
  </si>
  <si>
    <t>211U0505</t>
  </si>
  <si>
    <t>211U0109</t>
  </si>
  <si>
    <t>231U0682</t>
  </si>
  <si>
    <t>221U0048</t>
  </si>
  <si>
    <t>211U0121</t>
  </si>
  <si>
    <t>BAXIN TOTO ITZANAMY</t>
  </si>
  <si>
    <t>MARTINEZ CAGAL SAYURY</t>
  </si>
  <si>
    <t>SEBA POLITO ITZEL</t>
  </si>
  <si>
    <t>ZETINA AVILA JULIO CESAR</t>
  </si>
  <si>
    <t>211U0015</t>
  </si>
  <si>
    <t>211U0004</t>
  </si>
  <si>
    <t>201U0147</t>
  </si>
  <si>
    <t>201U0243</t>
  </si>
  <si>
    <t>211U0017</t>
  </si>
  <si>
    <t>ALVARADO ORTIZ CARLOS DAVID</t>
  </si>
  <si>
    <t>CABRERA XOLO VICTOR EFRAIN</t>
  </si>
  <si>
    <t>CASTILLO GONZALEZ ABRIL GUADALUPE</t>
  </si>
  <si>
    <t>COBAXIN IXTEPAN GABRIEL DE JESUS</t>
  </si>
  <si>
    <t>CORTES ZARATE JHOSUA ALEXANDER</t>
  </si>
  <si>
    <t>DE LA CRUZ LOPEZ ALMA GISELLE</t>
  </si>
  <si>
    <t>DOMINGUEZ PUCHETA MANUEL DE JESUS</t>
  </si>
  <si>
    <t>FLORES DELGADO ARTURO</t>
  </si>
  <si>
    <t>HERNANDEZ PEREZ DANIEL TONATIHU</t>
  </si>
  <si>
    <t>MANTILLA PUCHETA LEONARDO</t>
  </si>
  <si>
    <t>MARINI ALVAREZ CYNTHIA AIDEE</t>
  </si>
  <si>
    <t>MARQUEZ PEREZ ALEJANDRO</t>
  </si>
  <si>
    <t>MARTINEZ CAGAL CESAR EDUARDO</t>
  </si>
  <si>
    <t>PALACIOS CUEVAS CESAR ALDAHIR</t>
  </si>
  <si>
    <t>POLITO VILLEGAS EMMANUEL</t>
  </si>
  <si>
    <t>RUIZ LOPEZ NICOLAS</t>
  </si>
  <si>
    <t>XOLO FLORES NICOLAS</t>
  </si>
  <si>
    <t>241U0567</t>
  </si>
  <si>
    <t>241U0143</t>
  </si>
  <si>
    <t>241U0144</t>
  </si>
  <si>
    <t>241U0147</t>
  </si>
  <si>
    <t>241U0149</t>
  </si>
  <si>
    <t>241U0151</t>
  </si>
  <si>
    <t>241U0153</t>
  </si>
  <si>
    <t>241U0154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</si>
  <si>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</si>
  <si>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</si>
  <si>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</si>
  <si>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</si>
  <si>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</si>
  <si>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</si>
  <si>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</si>
  <si>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</si>
  <si>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241U0172</t>
  </si>
  <si>
    <t>241U0177</t>
  </si>
  <si>
    <t>MARTINEZ MARTINEZ PETRA AMELIA</t>
  </si>
  <si>
    <t>241U0631</t>
  </si>
  <si>
    <t>MIXTEGA BUSTAMANTE HUGO FERNANDO</t>
  </si>
  <si>
    <t>241U0164</t>
  </si>
  <si>
    <t>BAXIN CAGAL ITZIHUARY CAROLINA</t>
  </si>
  <si>
    <t>MENDOZA SANCHEZ ARLETH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</si>
</sst>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0" fillId="0" borderId="5" xfId="0" applyBorder="1" applyAlignment="1">
      <alignment horizontal="left"/>
    </xf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zoomScaleNormal="100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2" x14ac:dyDescent="0.25">
      <c r="C4" t="s">
        <v>0</v>
      </c>
      <c r="D4" s="30" t="s">
        <v>25</v>
      </c>
      <c r="E4" s="30"/>
      <c r="F4" s="30"/>
      <c r="G4" s="30"/>
      <c r="I4" t="s">
        <v>1</v>
      </c>
      <c r="J4" s="30" t="s">
        <v>30</v>
      </c>
      <c r="K4" s="30"/>
      <c r="M4" t="s">
        <v>2</v>
      </c>
      <c r="N4" s="34">
        <v>45560</v>
      </c>
      <c r="O4" s="3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0" t="s">
        <v>31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36</v>
      </c>
      <c r="D9" s="37" t="s">
        <v>38</v>
      </c>
      <c r="E9" s="37"/>
      <c r="F9" s="37"/>
      <c r="G9" s="37"/>
      <c r="H9" s="37"/>
      <c r="I9" s="20"/>
      <c r="J9" s="17">
        <v>0</v>
      </c>
      <c r="K9" s="4"/>
      <c r="L9" s="4"/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37</v>
      </c>
      <c r="D10" s="19" t="s">
        <v>41</v>
      </c>
      <c r="E10" s="19"/>
      <c r="F10" s="19"/>
      <c r="G10" s="19"/>
      <c r="H10" s="19"/>
      <c r="I10" s="20"/>
      <c r="J10" s="4">
        <v>0</v>
      </c>
      <c r="K10" s="4"/>
      <c r="L10" s="4"/>
      <c r="M10" s="4"/>
      <c r="N10" s="4"/>
      <c r="O10" s="4"/>
      <c r="P10" s="4"/>
      <c r="Q10" s="10">
        <f t="shared" ref="Q10:Q32" si="0">SUM(J10:P10)/5</f>
        <v>0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39</v>
      </c>
      <c r="D11" s="19" t="s">
        <v>42</v>
      </c>
      <c r="E11" s="19"/>
      <c r="F11" s="19"/>
      <c r="G11" s="19"/>
      <c r="H11" s="19"/>
      <c r="I11" s="20"/>
      <c r="J11" s="16">
        <v>0</v>
      </c>
      <c r="K11" s="4"/>
      <c r="L11" s="4"/>
      <c r="M11" s="4"/>
      <c r="N11" s="4"/>
      <c r="O11" s="4"/>
      <c r="P11" s="4"/>
      <c r="Q11" s="10">
        <f t="shared" si="0"/>
        <v>0</v>
      </c>
      <c r="U11" s="26"/>
    </row>
    <row r="12" spans="2:22" ht="15" customHeight="1" x14ac:dyDescent="0.25">
      <c r="B12" s="3">
        <f t="shared" si="1"/>
        <v>4</v>
      </c>
      <c r="C12" s="3" t="s">
        <v>40</v>
      </c>
      <c r="D12" s="19" t="s">
        <v>43</v>
      </c>
      <c r="E12" s="19"/>
      <c r="F12" s="19"/>
      <c r="G12" s="19"/>
      <c r="H12" s="19"/>
      <c r="I12" s="20"/>
      <c r="J12" s="16">
        <v>0</v>
      </c>
      <c r="K12" s="4"/>
      <c r="L12" s="4"/>
      <c r="M12" s="4"/>
      <c r="N12" s="4"/>
      <c r="O12" s="4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3" t="s">
        <v>44</v>
      </c>
      <c r="D13" s="18" t="s">
        <v>45</v>
      </c>
      <c r="E13" s="19"/>
      <c r="F13" s="19"/>
      <c r="G13" s="19"/>
      <c r="H13" s="19"/>
      <c r="I13" s="20"/>
      <c r="J13" s="16">
        <v>0</v>
      </c>
      <c r="K13" s="4"/>
      <c r="L13" s="4"/>
      <c r="M13" s="4"/>
      <c r="N13" s="4"/>
      <c r="O13" s="4"/>
      <c r="P13" s="4"/>
      <c r="Q13" s="10">
        <f t="shared" si="0"/>
        <v>0</v>
      </c>
      <c r="U13" s="26"/>
    </row>
    <row r="14" spans="2:22" ht="15" customHeight="1" x14ac:dyDescent="0.25">
      <c r="B14" s="3">
        <f t="shared" si="1"/>
        <v>6</v>
      </c>
      <c r="C14" s="3" t="s">
        <v>47</v>
      </c>
      <c r="D14" s="18" t="s">
        <v>46</v>
      </c>
      <c r="E14" s="19"/>
      <c r="F14" s="19"/>
      <c r="G14" s="19"/>
      <c r="H14" s="19"/>
      <c r="I14" s="20"/>
      <c r="J14" s="16">
        <v>0</v>
      </c>
      <c r="K14" s="4"/>
      <c r="L14" s="4"/>
      <c r="M14" s="4"/>
      <c r="N14" s="4"/>
      <c r="O14" s="4"/>
      <c r="P14" s="4"/>
      <c r="Q14" s="10">
        <f t="shared" si="0"/>
        <v>0</v>
      </c>
      <c r="U14" s="26"/>
    </row>
    <row r="15" spans="2:22" ht="15" customHeight="1" x14ac:dyDescent="0.25">
      <c r="B15" s="3">
        <f t="shared" si="1"/>
        <v>7</v>
      </c>
      <c r="C15" s="3" t="s">
        <v>49</v>
      </c>
      <c r="D15" s="18" t="s">
        <v>48</v>
      </c>
      <c r="E15" s="19"/>
      <c r="F15" s="19"/>
      <c r="G15" s="19"/>
      <c r="H15" s="19"/>
      <c r="I15" s="20"/>
      <c r="J15" s="16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3" t="s">
        <v>51</v>
      </c>
      <c r="D16" s="18" t="s">
        <v>50</v>
      </c>
      <c r="E16" s="19"/>
      <c r="F16" s="19"/>
      <c r="G16" s="19"/>
      <c r="H16" s="19"/>
      <c r="I16" s="20"/>
      <c r="J16" s="16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t="s">
        <v>52</v>
      </c>
      <c r="D17" s="18" t="s">
        <v>53</v>
      </c>
      <c r="E17" s="19"/>
      <c r="F17" s="19"/>
      <c r="G17" s="19"/>
      <c r="H17" s="19"/>
      <c r="I17" s="20"/>
      <c r="J17" s="16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t="s">
        <v>54</v>
      </c>
      <c r="D18" s="18" t="s">
        <v>55</v>
      </c>
      <c r="E18" s="19"/>
      <c r="F18" s="19"/>
      <c r="G18" s="19"/>
      <c r="H18" s="19"/>
      <c r="I18" s="20"/>
      <c r="J18" s="16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t="s">
        <v>56</v>
      </c>
      <c r="D19" s="18" t="s">
        <v>57</v>
      </c>
      <c r="E19" s="19"/>
      <c r="F19" s="19"/>
      <c r="G19" s="19"/>
      <c r="H19" s="19"/>
      <c r="I19" s="20"/>
      <c r="J19" s="16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t="s">
        <v>58</v>
      </c>
      <c r="D20" s="18" t="s">
        <v>59</v>
      </c>
      <c r="E20" s="19"/>
      <c r="F20" s="19"/>
      <c r="G20" s="19"/>
      <c r="H20" s="19"/>
      <c r="I20" s="20"/>
      <c r="J20" s="16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t="s">
        <v>60</v>
      </c>
      <c r="D21" s="18" t="s">
        <v>61</v>
      </c>
      <c r="E21" s="19"/>
      <c r="F21" s="19"/>
      <c r="G21" s="19"/>
      <c r="H21" s="19"/>
      <c r="I21" s="20"/>
      <c r="J21" s="16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t="s">
        <v>62</v>
      </c>
      <c r="D22" s="18" t="s">
        <v>63</v>
      </c>
      <c r="E22" s="19"/>
      <c r="F22" s="19"/>
      <c r="G22" s="19"/>
      <c r="H22" s="19"/>
      <c r="I22" s="20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t="s">
        <v>64</v>
      </c>
      <c r="D23" s="18" t="s">
        <v>65</v>
      </c>
      <c r="E23" s="19"/>
      <c r="F23" s="19"/>
      <c r="G23" s="19"/>
      <c r="H23" s="19"/>
      <c r="I23" s="20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t="s">
        <v>67</v>
      </c>
      <c r="D24" s="18" t="s">
        <v>66</v>
      </c>
      <c r="E24" s="19"/>
      <c r="F24" s="19"/>
      <c r="G24" s="19"/>
      <c r="H24" s="19"/>
      <c r="I24" s="20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t="s">
        <v>69</v>
      </c>
      <c r="D25" s="18" t="s">
        <v>68</v>
      </c>
      <c r="E25" s="19"/>
      <c r="F25" s="19"/>
      <c r="G25" s="19"/>
      <c r="H25" s="19"/>
      <c r="I25" s="20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t="s">
        <v>71</v>
      </c>
      <c r="D26" s="18" t="s">
        <v>70</v>
      </c>
      <c r="E26" s="19"/>
      <c r="F26" s="19"/>
      <c r="G26" s="19"/>
      <c r="H26" s="19"/>
      <c r="I26" s="20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t="s">
        <v>73</v>
      </c>
      <c r="D27" s="18" t="s">
        <v>72</v>
      </c>
      <c r="E27" s="19"/>
      <c r="F27" s="19"/>
      <c r="G27" s="19"/>
      <c r="H27" s="19"/>
      <c r="I27" s="20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t="s">
        <v>75</v>
      </c>
      <c r="D28" s="18" t="s">
        <v>74</v>
      </c>
      <c r="E28" s="19"/>
      <c r="F28" s="19"/>
      <c r="G28" s="19"/>
      <c r="H28" s="19"/>
      <c r="I28" s="20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t="s">
        <v>77</v>
      </c>
      <c r="D29" s="18" t="s">
        <v>76</v>
      </c>
      <c r="E29" s="19"/>
      <c r="F29" s="19"/>
      <c r="G29" s="19"/>
      <c r="H29" s="19"/>
      <c r="I29" s="20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t="s">
        <v>79</v>
      </c>
      <c r="D30" s="18" t="s">
        <v>78</v>
      </c>
      <c r="E30" s="19"/>
      <c r="F30" s="19"/>
      <c r="G30" s="19"/>
      <c r="H30" s="19"/>
      <c r="I30" s="20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t="s">
        <v>81</v>
      </c>
      <c r="D31" s="18" t="s">
        <v>80</v>
      </c>
      <c r="E31" s="19"/>
      <c r="F31" s="19"/>
      <c r="G31" s="19"/>
      <c r="H31" s="19"/>
      <c r="I31" s="20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t="s">
        <v>83</v>
      </c>
      <c r="D32" s="18" t="s">
        <v>82</v>
      </c>
      <c r="E32" s="19"/>
      <c r="F32" s="19"/>
      <c r="G32" s="19"/>
      <c r="H32" s="19"/>
      <c r="I32" s="20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t="s">
        <v>85</v>
      </c>
      <c r="D33" s="18" t="s">
        <v>84</v>
      </c>
      <c r="E33" s="19"/>
      <c r="F33" s="19"/>
      <c r="G33" s="19"/>
      <c r="H33" s="19"/>
      <c r="I33" s="19"/>
      <c r="J33" s="4">
        <v>0</v>
      </c>
      <c r="K33" s="4"/>
      <c r="L33" s="4"/>
      <c r="M33" s="4"/>
      <c r="N33" s="4"/>
      <c r="O33" s="4"/>
      <c r="P33" s="4"/>
      <c r="Q33" s="10">
        <f t="shared" ref="Q33:Q53" si="2">SUM(J33:P33)/7</f>
        <v>0</v>
      </c>
    </row>
    <row r="34" spans="2:17" ht="15" customHeight="1" x14ac:dyDescent="0.25">
      <c r="B34" s="3">
        <f t="shared" si="1"/>
        <v>26</v>
      </c>
      <c r="C34" t="s">
        <v>87</v>
      </c>
      <c r="D34" s="18" t="s">
        <v>86</v>
      </c>
      <c r="E34" s="19"/>
      <c r="F34" s="19"/>
      <c r="G34" s="18"/>
      <c r="H34" s="19"/>
      <c r="I34" s="19"/>
      <c r="J34" s="4">
        <v>0</v>
      </c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5"/>
      <c r="E36" s="35"/>
      <c r="F36" s="35"/>
      <c r="G36" s="35"/>
      <c r="H36" s="35"/>
      <c r="I36" s="3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5"/>
      <c r="E37" s="35"/>
      <c r="F37" s="35"/>
      <c r="G37" s="35"/>
      <c r="H37" s="35"/>
      <c r="I37" s="3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5"/>
      <c r="E38" s="35"/>
      <c r="F38" s="35"/>
      <c r="G38" s="35"/>
      <c r="H38" s="35"/>
      <c r="I38" s="3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5"/>
      <c r="E39" s="35"/>
      <c r="F39" s="35"/>
      <c r="G39" s="35"/>
      <c r="H39" s="35"/>
      <c r="I39" s="3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5"/>
      <c r="E40" s="35"/>
      <c r="F40" s="35"/>
      <c r="G40" s="35"/>
      <c r="H40" s="35"/>
      <c r="I40" s="3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5"/>
      <c r="E41" s="35"/>
      <c r="F41" s="35"/>
      <c r="G41" s="35"/>
      <c r="H41" s="35"/>
      <c r="I41" s="3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5"/>
      <c r="E42" s="35"/>
      <c r="F42" s="35"/>
      <c r="G42" s="35"/>
      <c r="H42" s="35"/>
      <c r="I42" s="3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26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26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0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42">
    <mergeCell ref="J62:P62"/>
    <mergeCell ref="C57:D57"/>
    <mergeCell ref="H57:I57"/>
    <mergeCell ref="C58:D58"/>
    <mergeCell ref="H58:I58"/>
    <mergeCell ref="C59:D59"/>
    <mergeCell ref="J61:P61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6:G6"/>
    <mergeCell ref="I6:J6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="90" zoomScaleNormal="90" workbookViewId="0">
      <selection activeCell="T5" sqref="T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2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2" x14ac:dyDescent="0.25">
      <c r="C4" t="s">
        <v>0</v>
      </c>
      <c r="D4" s="30" t="s">
        <v>25</v>
      </c>
      <c r="E4" s="30"/>
      <c r="F4" s="30"/>
      <c r="G4" s="30"/>
      <c r="I4" t="s">
        <v>1</v>
      </c>
      <c r="J4" s="30" t="s">
        <v>26</v>
      </c>
      <c r="K4" s="30"/>
      <c r="M4" t="s">
        <v>2</v>
      </c>
      <c r="N4" s="34">
        <v>45560</v>
      </c>
      <c r="O4" s="3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0" t="s">
        <v>31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18" t="s">
        <v>88</v>
      </c>
      <c r="D9" s="50" t="s">
        <v>89</v>
      </c>
      <c r="E9" s="37"/>
      <c r="F9" s="37"/>
      <c r="G9" s="37"/>
      <c r="H9" s="37"/>
      <c r="I9" s="20"/>
      <c r="J9" s="17">
        <v>0</v>
      </c>
      <c r="K9" s="4"/>
      <c r="L9" s="4"/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18" t="s">
        <v>100</v>
      </c>
      <c r="D10" s="19" t="s">
        <v>90</v>
      </c>
      <c r="E10" s="19"/>
      <c r="F10" s="19"/>
      <c r="G10" s="19"/>
      <c r="H10" s="19"/>
      <c r="I10" s="20"/>
      <c r="J10" s="4">
        <v>0</v>
      </c>
      <c r="K10" s="4"/>
      <c r="L10" s="4"/>
      <c r="M10" s="4"/>
      <c r="N10" s="4"/>
      <c r="O10" s="4"/>
      <c r="P10" s="4"/>
      <c r="Q10" s="10">
        <f t="shared" ref="Q10:Q32" si="0">SUM(J10:P10)/5</f>
        <v>0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18" t="s">
        <v>101</v>
      </c>
      <c r="D11" s="50" t="s">
        <v>91</v>
      </c>
      <c r="E11" s="37"/>
      <c r="F11" s="37"/>
      <c r="G11" s="37"/>
      <c r="H11" s="19"/>
      <c r="I11" s="20"/>
      <c r="J11" s="16">
        <v>0</v>
      </c>
      <c r="K11" s="4"/>
      <c r="L11" s="4"/>
      <c r="M11" s="4"/>
      <c r="N11" s="4"/>
      <c r="O11" s="4"/>
      <c r="P11" s="4"/>
      <c r="Q11" s="10">
        <f t="shared" si="0"/>
        <v>0</v>
      </c>
      <c r="U11" s="26"/>
    </row>
    <row r="12" spans="2:22" ht="15" customHeight="1" x14ac:dyDescent="0.25">
      <c r="B12" s="3">
        <f t="shared" si="1"/>
        <v>4</v>
      </c>
      <c r="C12" s="18" t="s">
        <v>102</v>
      </c>
      <c r="D12" s="18" t="s">
        <v>92</v>
      </c>
      <c r="E12" s="19"/>
      <c r="F12" s="19"/>
      <c r="G12" s="19"/>
      <c r="H12" s="19"/>
      <c r="I12" s="20"/>
      <c r="J12" s="16">
        <v>0</v>
      </c>
      <c r="K12" s="4"/>
      <c r="L12" s="4"/>
      <c r="M12" s="4"/>
      <c r="N12" s="4"/>
      <c r="O12" s="4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103</v>
      </c>
      <c r="D13" s="18" t="s">
        <v>93</v>
      </c>
      <c r="E13" s="19"/>
      <c r="F13" s="19"/>
      <c r="G13" s="19"/>
      <c r="H13" s="19"/>
      <c r="I13" s="20"/>
      <c r="J13" s="16">
        <v>0</v>
      </c>
      <c r="K13" s="4"/>
      <c r="L13" s="4"/>
      <c r="M13" s="4"/>
      <c r="N13" s="4"/>
      <c r="O13" s="4"/>
      <c r="P13" s="4"/>
      <c r="Q13" s="10">
        <f t="shared" si="0"/>
        <v>0</v>
      </c>
      <c r="U13" s="26"/>
    </row>
    <row r="14" spans="2:22" ht="15" customHeight="1" x14ac:dyDescent="0.25">
      <c r="B14" s="3">
        <f t="shared" si="1"/>
        <v>6</v>
      </c>
      <c r="C14" s="18" t="s">
        <v>104</v>
      </c>
      <c r="D14" s="18" t="s">
        <v>94</v>
      </c>
      <c r="E14" s="19"/>
      <c r="F14" s="19"/>
      <c r="G14" s="19"/>
      <c r="H14" s="19"/>
      <c r="I14" s="20"/>
      <c r="J14" s="16">
        <v>0</v>
      </c>
      <c r="K14" s="4"/>
      <c r="L14" s="4"/>
      <c r="M14" s="4"/>
      <c r="N14" s="4"/>
      <c r="O14" s="4"/>
      <c r="P14" s="4"/>
      <c r="Q14" s="10">
        <f t="shared" si="0"/>
        <v>0</v>
      </c>
      <c r="U14" s="26"/>
    </row>
    <row r="15" spans="2:22" ht="15" customHeight="1" x14ac:dyDescent="0.25">
      <c r="B15" s="3">
        <f t="shared" si="1"/>
        <v>7</v>
      </c>
      <c r="C15" s="18" t="s">
        <v>105</v>
      </c>
      <c r="D15" s="18" t="s">
        <v>95</v>
      </c>
      <c r="E15" s="19"/>
      <c r="F15" s="19"/>
      <c r="G15" s="19"/>
      <c r="H15" s="19"/>
      <c r="I15" s="20"/>
      <c r="J15" s="16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18" t="s">
        <v>106</v>
      </c>
      <c r="D16" s="18" t="s">
        <v>96</v>
      </c>
      <c r="E16" s="19"/>
      <c r="F16" s="19"/>
      <c r="G16" s="19"/>
      <c r="H16" s="19"/>
      <c r="I16" s="20"/>
      <c r="J16" s="16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18" t="s">
        <v>107</v>
      </c>
      <c r="D17" s="18" t="s">
        <v>97</v>
      </c>
      <c r="E17" s="19"/>
      <c r="F17" s="19"/>
      <c r="G17" s="19"/>
      <c r="H17" s="19"/>
      <c r="I17" s="20"/>
      <c r="J17" s="16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18" t="s">
        <v>28</v>
      </c>
      <c r="D18" s="18" t="s">
        <v>27</v>
      </c>
      <c r="E18" s="19"/>
      <c r="F18" s="19"/>
      <c r="G18" s="19"/>
      <c r="H18" s="19"/>
      <c r="I18" s="20"/>
      <c r="J18" s="16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18" t="s">
        <v>108</v>
      </c>
      <c r="D19" s="18" t="s">
        <v>98</v>
      </c>
      <c r="E19" s="19"/>
      <c r="F19" s="19"/>
      <c r="G19" s="19"/>
      <c r="H19" s="19"/>
      <c r="I19" s="20"/>
      <c r="J19" s="16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18" t="s">
        <v>109</v>
      </c>
      <c r="D20" s="18" t="s">
        <v>99</v>
      </c>
      <c r="E20" s="19"/>
      <c r="F20" s="19"/>
      <c r="G20" s="19"/>
      <c r="H20" s="19"/>
      <c r="I20" s="20"/>
      <c r="J20" s="16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5"/>
      <c r="E36" s="35"/>
      <c r="F36" s="35"/>
      <c r="G36" s="35"/>
      <c r="H36" s="35"/>
      <c r="I36" s="3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5"/>
      <c r="E37" s="35"/>
      <c r="F37" s="35"/>
      <c r="G37" s="35"/>
      <c r="H37" s="35"/>
      <c r="I37" s="3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5"/>
      <c r="E38" s="35"/>
      <c r="F38" s="35"/>
      <c r="G38" s="35"/>
      <c r="H38" s="35"/>
      <c r="I38" s="3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5"/>
      <c r="E39" s="35"/>
      <c r="F39" s="35"/>
      <c r="G39" s="35"/>
      <c r="H39" s="35"/>
      <c r="I39" s="3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5"/>
      <c r="E40" s="35"/>
      <c r="F40" s="35"/>
      <c r="G40" s="35"/>
      <c r="H40" s="35"/>
      <c r="I40" s="3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5"/>
      <c r="E41" s="35"/>
      <c r="F41" s="35"/>
      <c r="G41" s="35"/>
      <c r="H41" s="35"/>
      <c r="I41" s="3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5"/>
      <c r="E42" s="35"/>
      <c r="F42" s="35"/>
      <c r="G42" s="35"/>
      <c r="H42" s="35"/>
      <c r="I42" s="3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12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12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0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1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45"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Normal="100" workbookViewId="0">
      <selection activeCell="T15" sqref="T15: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51" t="s">
        <v>32</v>
      </c>
      <c r="E4" s="51"/>
      <c r="F4" s="51"/>
      <c r="G4" s="51"/>
      <c r="I4" t="s">
        <v>1</v>
      </c>
      <c r="J4" s="30" t="s">
        <v>33</v>
      </c>
      <c r="K4" s="30"/>
      <c r="M4" t="s">
        <v>2</v>
      </c>
      <c r="N4" s="52">
        <v>45560</v>
      </c>
      <c r="O4" s="5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31</v>
      </c>
      <c r="E6" s="30"/>
      <c r="F6" s="30"/>
      <c r="G6" s="30"/>
      <c r="I6" s="31" t="s">
        <v>22</v>
      </c>
      <c r="J6" s="31"/>
      <c r="K6" s="30" t="s">
        <v>24</v>
      </c>
      <c r="L6" s="30"/>
      <c r="M6" s="30"/>
      <c r="N6" s="30"/>
      <c r="O6" s="30"/>
      <c r="P6" s="30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136</v>
      </c>
      <c r="D9" s="50" t="s">
        <v>119</v>
      </c>
      <c r="E9" s="37"/>
      <c r="F9" s="37"/>
      <c r="G9" s="37"/>
      <c r="H9" s="37"/>
      <c r="I9" s="53"/>
      <c r="J9" s="4">
        <v>90</v>
      </c>
      <c r="K9" s="4"/>
      <c r="L9" s="4"/>
      <c r="M9" s="4"/>
      <c r="N9" s="4"/>
      <c r="O9" s="4"/>
      <c r="P9" s="4"/>
      <c r="Q9" s="10">
        <f>SUM(J9:P9)/6</f>
        <v>15</v>
      </c>
    </row>
    <row r="10" spans="2:18" x14ac:dyDescent="0.25">
      <c r="B10" s="6">
        <f>B9+1</f>
        <v>2</v>
      </c>
      <c r="C10" s="3" t="s">
        <v>137</v>
      </c>
      <c r="D10" s="50" t="s">
        <v>158</v>
      </c>
      <c r="E10" s="37"/>
      <c r="F10" s="37"/>
      <c r="G10" s="37"/>
      <c r="H10" s="37"/>
      <c r="I10" s="53"/>
      <c r="J10" s="4">
        <v>85</v>
      </c>
      <c r="K10" s="4"/>
      <c r="L10" s="4"/>
      <c r="M10" s="4"/>
      <c r="N10" s="4"/>
      <c r="O10" s="4"/>
      <c r="P10" s="4"/>
      <c r="Q10" s="10">
        <f t="shared" ref="Q10:Q23" si="0">SUM(J10:P10)/6</f>
        <v>14.166666666666666</v>
      </c>
    </row>
    <row r="11" spans="2:18" x14ac:dyDescent="0.25">
      <c r="B11" s="6">
        <f t="shared" ref="B11:B28" si="1">B10+1</f>
        <v>3</v>
      </c>
      <c r="C11" s="3" t="s">
        <v>138</v>
      </c>
      <c r="D11" s="50" t="s">
        <v>120</v>
      </c>
      <c r="E11" s="37"/>
      <c r="F11" s="37"/>
      <c r="G11" s="37"/>
      <c r="H11" s="37"/>
      <c r="I11" s="53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3" t="s">
        <v>139</v>
      </c>
      <c r="D12" s="50" t="s">
        <v>121</v>
      </c>
      <c r="E12" s="37"/>
      <c r="F12" s="37"/>
      <c r="G12" s="37"/>
      <c r="H12" s="37"/>
      <c r="I12" s="53"/>
      <c r="J12" s="4">
        <v>85</v>
      </c>
      <c r="K12" s="4"/>
      <c r="L12" s="4"/>
      <c r="M12" s="4"/>
      <c r="N12" s="4"/>
      <c r="O12" s="4"/>
      <c r="P12" s="4"/>
      <c r="Q12" s="10">
        <f t="shared" si="0"/>
        <v>14.166666666666666</v>
      </c>
    </row>
    <row r="13" spans="2:18" x14ac:dyDescent="0.25">
      <c r="B13" s="6">
        <f t="shared" si="1"/>
        <v>5</v>
      </c>
      <c r="C13" s="3" t="s">
        <v>140</v>
      </c>
      <c r="D13" s="50" t="s">
        <v>122</v>
      </c>
      <c r="E13" s="37"/>
      <c r="F13" s="37"/>
      <c r="G13" s="37"/>
      <c r="H13" s="37"/>
      <c r="I13" s="53"/>
      <c r="J13" s="4">
        <v>89</v>
      </c>
      <c r="K13" s="4"/>
      <c r="L13" s="4"/>
      <c r="M13" s="4"/>
      <c r="N13" s="4"/>
      <c r="O13" s="4"/>
      <c r="P13" s="4"/>
      <c r="Q13" s="10">
        <f t="shared" si="0"/>
        <v>14.833333333333334</v>
      </c>
    </row>
    <row r="14" spans="2:18" x14ac:dyDescent="0.25">
      <c r="B14" s="6">
        <f t="shared" si="1"/>
        <v>6</v>
      </c>
      <c r="C14" s="3" t="s">
        <v>141</v>
      </c>
      <c r="D14" s="28" t="s">
        <v>123</v>
      </c>
      <c r="E14" s="21"/>
      <c r="F14" s="21"/>
      <c r="G14" s="21"/>
      <c r="H14" s="21"/>
      <c r="I14" s="22"/>
      <c r="J14" s="4">
        <v>85</v>
      </c>
      <c r="K14" s="4"/>
      <c r="L14" s="4"/>
      <c r="M14" s="4"/>
      <c r="N14" s="4"/>
      <c r="O14" s="4"/>
      <c r="P14" s="4"/>
      <c r="Q14" s="10">
        <f>SUM(K14:P14)/6</f>
        <v>0</v>
      </c>
    </row>
    <row r="15" spans="2:18" x14ac:dyDescent="0.25">
      <c r="B15" s="6">
        <f t="shared" si="1"/>
        <v>7</v>
      </c>
      <c r="C15" s="3" t="s">
        <v>142</v>
      </c>
      <c r="D15" s="28" t="s">
        <v>124</v>
      </c>
      <c r="E15" s="21"/>
      <c r="F15" s="21"/>
      <c r="G15" s="21"/>
      <c r="H15" s="21"/>
      <c r="I15" s="22"/>
      <c r="J15" s="4">
        <v>85</v>
      </c>
      <c r="K15" s="4"/>
      <c r="L15" s="4"/>
      <c r="M15" s="4"/>
      <c r="N15" s="4"/>
      <c r="O15" s="4"/>
      <c r="P15" s="4"/>
      <c r="Q15" s="10">
        <f t="shared" si="0"/>
        <v>14.166666666666666</v>
      </c>
    </row>
    <row r="16" spans="2:18" x14ac:dyDescent="0.25">
      <c r="B16" s="6">
        <f t="shared" si="1"/>
        <v>8</v>
      </c>
      <c r="C16" s="3" t="s">
        <v>143</v>
      </c>
      <c r="D16" s="28" t="s">
        <v>125</v>
      </c>
      <c r="E16" s="21"/>
      <c r="F16" s="21"/>
      <c r="G16" s="21"/>
      <c r="H16" s="21"/>
      <c r="I16" s="22"/>
      <c r="J16" s="4">
        <v>85</v>
      </c>
      <c r="K16" s="4"/>
      <c r="L16" s="4"/>
      <c r="M16" s="4"/>
      <c r="N16" s="4"/>
      <c r="O16" s="4"/>
      <c r="P16" s="4"/>
      <c r="Q16" s="10">
        <f t="shared" si="0"/>
        <v>14.166666666666666</v>
      </c>
    </row>
    <row r="17" spans="2:17" x14ac:dyDescent="0.25">
      <c r="B17" s="6">
        <f t="shared" si="1"/>
        <v>9</v>
      </c>
      <c r="C17" s="3" t="s">
        <v>144</v>
      </c>
      <c r="D17" s="28" t="s">
        <v>126</v>
      </c>
      <c r="E17" s="21"/>
      <c r="F17" s="21"/>
      <c r="G17" s="21"/>
      <c r="H17" s="21"/>
      <c r="I17" s="22"/>
      <c r="J17" s="4">
        <v>89</v>
      </c>
      <c r="K17" s="4"/>
      <c r="L17" s="4"/>
      <c r="M17" s="4"/>
      <c r="N17" s="4"/>
      <c r="O17" s="4"/>
      <c r="P17" s="4"/>
      <c r="Q17" s="10">
        <f t="shared" si="0"/>
        <v>14.833333333333334</v>
      </c>
    </row>
    <row r="18" spans="2:17" x14ac:dyDescent="0.25">
      <c r="B18" s="6">
        <f t="shared" si="1"/>
        <v>10</v>
      </c>
      <c r="C18" s="3" t="s">
        <v>145</v>
      </c>
      <c r="D18" s="28" t="s">
        <v>127</v>
      </c>
      <c r="E18" s="21"/>
      <c r="F18" s="21"/>
      <c r="G18" s="21"/>
      <c r="H18" s="21"/>
      <c r="I18" s="22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146</v>
      </c>
      <c r="D19" s="28" t="s">
        <v>128</v>
      </c>
      <c r="E19" s="21"/>
      <c r="F19" s="21"/>
      <c r="G19" s="21"/>
      <c r="H19" s="21"/>
      <c r="I19" s="22"/>
      <c r="J19" s="4">
        <v>89</v>
      </c>
      <c r="K19" s="4"/>
      <c r="L19" s="4"/>
      <c r="M19" s="4"/>
      <c r="N19" s="4"/>
      <c r="O19" s="4"/>
      <c r="P19" s="4"/>
      <c r="Q19" s="10">
        <f t="shared" si="0"/>
        <v>14.833333333333334</v>
      </c>
    </row>
    <row r="20" spans="2:17" x14ac:dyDescent="0.25">
      <c r="B20" s="6">
        <f t="shared" si="1"/>
        <v>12</v>
      </c>
      <c r="C20" s="3" t="s">
        <v>147</v>
      </c>
      <c r="D20" s="28" t="s">
        <v>129</v>
      </c>
      <c r="E20" s="21"/>
      <c r="F20" s="21"/>
      <c r="G20" s="21"/>
      <c r="H20" s="21"/>
      <c r="I20" s="22"/>
      <c r="J20" s="4">
        <v>85</v>
      </c>
      <c r="K20" s="4"/>
      <c r="L20" s="4"/>
      <c r="M20" s="4"/>
      <c r="N20" s="4"/>
      <c r="O20" s="4"/>
      <c r="P20" s="4"/>
      <c r="Q20" s="10">
        <f t="shared" si="0"/>
        <v>14.166666666666666</v>
      </c>
    </row>
    <row r="21" spans="2:17" x14ac:dyDescent="0.25">
      <c r="B21" s="6">
        <f t="shared" si="1"/>
        <v>13</v>
      </c>
      <c r="C21" s="3" t="s">
        <v>148</v>
      </c>
      <c r="D21" s="28" t="s">
        <v>130</v>
      </c>
      <c r="E21" s="21"/>
      <c r="F21" s="21"/>
      <c r="G21" s="21"/>
      <c r="H21" s="21"/>
      <c r="I21" s="22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3" t="s">
        <v>149</v>
      </c>
      <c r="D22" s="28" t="s">
        <v>131</v>
      </c>
      <c r="E22" s="21"/>
      <c r="F22" s="21"/>
      <c r="G22" s="21"/>
      <c r="H22" s="21"/>
      <c r="I22" s="22"/>
      <c r="J22" s="4">
        <v>89</v>
      </c>
      <c r="K22" s="4"/>
      <c r="L22" s="4"/>
      <c r="M22" s="4"/>
      <c r="N22" s="4"/>
      <c r="O22" s="4"/>
      <c r="P22" s="4"/>
      <c r="Q22" s="10">
        <f t="shared" si="0"/>
        <v>14.833333333333334</v>
      </c>
    </row>
    <row r="23" spans="2:17" x14ac:dyDescent="0.25">
      <c r="B23" s="6">
        <f t="shared" si="1"/>
        <v>15</v>
      </c>
      <c r="C23" s="3" t="s">
        <v>155</v>
      </c>
      <c r="D23" s="18" t="s">
        <v>154</v>
      </c>
      <c r="E23" s="19"/>
      <c r="F23" s="19"/>
      <c r="G23" s="19"/>
      <c r="H23" s="19"/>
      <c r="I23" s="20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29" t="s">
        <v>157</v>
      </c>
      <c r="D24" s="18" t="s">
        <v>156</v>
      </c>
      <c r="E24" s="19"/>
      <c r="F24" s="19"/>
      <c r="G24" s="19"/>
      <c r="H24" s="19"/>
      <c r="I24" s="20"/>
      <c r="J24" s="4">
        <v>85</v>
      </c>
      <c r="K24" s="4"/>
      <c r="L24" s="4"/>
      <c r="M24" s="4"/>
      <c r="N24" s="4"/>
      <c r="O24" s="4"/>
      <c r="P24" s="4"/>
      <c r="Q24" s="10">
        <f t="shared" ref="Q24:Q33" si="2">SUM(J24:P24)/5</f>
        <v>17</v>
      </c>
    </row>
    <row r="25" spans="2:17" x14ac:dyDescent="0.25">
      <c r="B25" s="6">
        <f t="shared" si="1"/>
        <v>17</v>
      </c>
      <c r="C25" s="3" t="s">
        <v>150</v>
      </c>
      <c r="D25" s="28" t="s">
        <v>132</v>
      </c>
      <c r="E25" s="21"/>
      <c r="F25" s="21"/>
      <c r="G25" s="21"/>
      <c r="H25" s="21"/>
      <c r="I25" s="22"/>
      <c r="J25" s="4">
        <v>85</v>
      </c>
      <c r="K25" s="4"/>
      <c r="L25" s="4"/>
      <c r="M25" s="4"/>
      <c r="N25" s="4"/>
      <c r="O25" s="4"/>
      <c r="P25" s="4"/>
      <c r="Q25" s="10">
        <f t="shared" si="2"/>
        <v>17</v>
      </c>
    </row>
    <row r="26" spans="2:17" x14ac:dyDescent="0.25">
      <c r="B26" s="6">
        <f t="shared" si="1"/>
        <v>18</v>
      </c>
      <c r="C26" s="3" t="s">
        <v>151</v>
      </c>
      <c r="D26" s="28" t="s">
        <v>133</v>
      </c>
      <c r="E26" s="21"/>
      <c r="F26" s="21"/>
      <c r="G26" s="21"/>
      <c r="H26" s="21"/>
      <c r="I26" s="22"/>
      <c r="J26" s="4">
        <v>89</v>
      </c>
      <c r="K26" s="4"/>
      <c r="L26" s="4"/>
      <c r="M26" s="4"/>
      <c r="N26" s="4"/>
      <c r="O26" s="4"/>
      <c r="P26" s="4"/>
      <c r="Q26" s="10">
        <f t="shared" si="2"/>
        <v>17.8</v>
      </c>
    </row>
    <row r="27" spans="2:17" x14ac:dyDescent="0.25">
      <c r="B27" s="6">
        <f t="shared" si="1"/>
        <v>19</v>
      </c>
      <c r="C27" s="3" t="s">
        <v>152</v>
      </c>
      <c r="D27" s="28" t="s">
        <v>134</v>
      </c>
      <c r="E27" s="21"/>
      <c r="F27" s="21"/>
      <c r="G27" s="21"/>
      <c r="H27" s="21"/>
      <c r="I27" s="22"/>
      <c r="J27" s="4">
        <v>89</v>
      </c>
      <c r="K27" s="4"/>
      <c r="L27" s="4"/>
      <c r="M27" s="4"/>
      <c r="N27" s="4"/>
      <c r="O27" s="4"/>
      <c r="P27" s="4"/>
      <c r="Q27" s="10">
        <f t="shared" si="2"/>
        <v>17.8</v>
      </c>
    </row>
    <row r="28" spans="2:17" x14ac:dyDescent="0.25">
      <c r="B28" s="6">
        <f t="shared" si="1"/>
        <v>20</v>
      </c>
      <c r="C28" s="3" t="s">
        <v>153</v>
      </c>
      <c r="D28" s="21" t="s">
        <v>135</v>
      </c>
      <c r="E28" s="21"/>
      <c r="F28" s="21"/>
      <c r="G28" s="21"/>
      <c r="H28" s="21"/>
      <c r="I28" s="22"/>
      <c r="J28" s="4">
        <v>85</v>
      </c>
      <c r="K28" s="4"/>
      <c r="L28" s="4"/>
      <c r="M28" s="4"/>
      <c r="N28" s="4"/>
      <c r="O28" s="4"/>
      <c r="P28" s="4"/>
      <c r="Q28" s="10">
        <f t="shared" si="2"/>
        <v>17</v>
      </c>
    </row>
    <row r="29" spans="2:17" x14ac:dyDescent="0.25">
      <c r="B29" s="6">
        <v>21</v>
      </c>
      <c r="C29" s="3"/>
      <c r="I29" s="20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v>22</v>
      </c>
      <c r="C30" s="3"/>
      <c r="D30" s="50"/>
      <c r="E30" s="37"/>
      <c r="F30" s="37"/>
      <c r="G30" s="37"/>
      <c r="H30" s="37"/>
      <c r="I30" s="5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v>23</v>
      </c>
      <c r="C31" s="3"/>
      <c r="D31" s="50"/>
      <c r="E31" s="37"/>
      <c r="F31" s="37"/>
      <c r="G31" s="37"/>
      <c r="H31" s="37"/>
      <c r="I31" s="5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v>24</v>
      </c>
      <c r="C32" s="3"/>
      <c r="D32" s="50"/>
      <c r="E32" s="37"/>
      <c r="F32" s="37"/>
      <c r="G32" s="37"/>
      <c r="H32" s="37"/>
      <c r="I32" s="5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v>25</v>
      </c>
      <c r="C33" s="3"/>
      <c r="D33" s="50"/>
      <c r="E33" s="37"/>
      <c r="F33" s="37"/>
      <c r="G33" s="37"/>
      <c r="H33" s="37"/>
      <c r="I33" s="5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3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/>
      <c r="C35" s="3"/>
      <c r="D35" s="44"/>
      <c r="E35" s="44"/>
      <c r="F35" s="44"/>
      <c r="G35" s="44"/>
      <c r="H35" s="44"/>
      <c r="I35" s="44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/>
      <c r="C36" s="3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/>
      <c r="C37" s="3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/>
      <c r="C38" s="6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/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/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/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/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/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/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/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/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/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/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/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/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/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/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16</v>
      </c>
      <c r="K54" s="11">
        <f t="shared" ref="K54:P54" si="5">COUNTIF(K9:K53,"&gt;=70")</f>
        <v>0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4</v>
      </c>
      <c r="K55" s="12">
        <f t="shared" ref="K55:Q55" si="7">COUNTIF(K9:K53,"&lt;70")</f>
        <v>0</v>
      </c>
      <c r="L55" s="12">
        <f t="shared" si="7"/>
        <v>0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20</v>
      </c>
      <c r="K56" s="12">
        <f t="shared" ref="K56:Q56" si="8">COUNT(K9:K53)</f>
        <v>0</v>
      </c>
      <c r="L56" s="12">
        <f t="shared" si="8"/>
        <v>0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0.8</v>
      </c>
      <c r="K57" s="14" t="e">
        <f t="shared" ref="K57:Q57" si="9">K54/K56</f>
        <v>#DIV/0!</v>
      </c>
      <c r="L57" s="14" t="e">
        <f t="shared" si="9"/>
        <v>#DIV/0!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0.2</v>
      </c>
      <c r="K58" s="13" t="e">
        <f t="shared" ref="K58:Q58" si="10">K55/K56</f>
        <v>#DIV/0!</v>
      </c>
      <c r="L58" s="14" t="e">
        <f t="shared" si="10"/>
        <v>#DIV/0!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51">
    <mergeCell ref="B2:P2"/>
    <mergeCell ref="K6:Q6"/>
    <mergeCell ref="D6:G6"/>
    <mergeCell ref="D8:I8"/>
    <mergeCell ref="D9:I9"/>
    <mergeCell ref="D48:I48"/>
    <mergeCell ref="D33:I33"/>
    <mergeCell ref="D45:I45"/>
    <mergeCell ref="D46:I46"/>
    <mergeCell ref="D47:I47"/>
    <mergeCell ref="D39:I39"/>
    <mergeCell ref="D40:I40"/>
    <mergeCell ref="D41:I41"/>
    <mergeCell ref="D42:I42"/>
    <mergeCell ref="D43:I43"/>
    <mergeCell ref="D36:I36"/>
    <mergeCell ref="D37:I37"/>
    <mergeCell ref="D38:I38"/>
    <mergeCell ref="D44:I44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C3:P3"/>
    <mergeCell ref="D4:G4"/>
    <mergeCell ref="N4:O4"/>
    <mergeCell ref="I6:J6"/>
    <mergeCell ref="D30:I30"/>
    <mergeCell ref="D31:I31"/>
    <mergeCell ref="D32:I32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30" t="s">
        <v>34</v>
      </c>
      <c r="E4" s="30"/>
      <c r="F4" s="30"/>
      <c r="G4" s="30"/>
      <c r="I4" t="s">
        <v>1</v>
      </c>
      <c r="J4" s="30" t="s">
        <v>35</v>
      </c>
      <c r="K4" s="30"/>
      <c r="M4" t="s">
        <v>2</v>
      </c>
      <c r="N4" s="52">
        <v>45560</v>
      </c>
      <c r="O4" s="5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31</v>
      </c>
      <c r="E6" s="30"/>
      <c r="F6" s="30"/>
      <c r="G6" s="30"/>
      <c r="I6" s="31" t="s">
        <v>22</v>
      </c>
      <c r="J6" s="31"/>
      <c r="K6" s="32" t="s">
        <v>24</v>
      </c>
      <c r="L6" s="32"/>
      <c r="M6" s="32"/>
      <c r="N6" s="32"/>
      <c r="O6" s="32"/>
      <c r="P6" s="32"/>
      <c r="Q6" s="3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7" t="s">
        <v>114</v>
      </c>
      <c r="D9" s="57" t="s">
        <v>110</v>
      </c>
      <c r="E9" s="58"/>
      <c r="F9" s="58"/>
      <c r="G9" s="58"/>
      <c r="H9" s="58"/>
      <c r="I9" s="59"/>
      <c r="J9" s="4">
        <v>0</v>
      </c>
      <c r="K9" s="4"/>
      <c r="L9" s="4"/>
      <c r="M9" s="4"/>
      <c r="N9" s="4"/>
      <c r="O9" s="4"/>
      <c r="P9" s="4"/>
      <c r="Q9" s="10">
        <f>SUM(J9:P9)/5</f>
        <v>0</v>
      </c>
      <c r="T9" t="s">
        <v>29</v>
      </c>
    </row>
    <row r="10" spans="2:20" x14ac:dyDescent="0.25">
      <c r="B10" s="6">
        <f>B9+1</f>
        <v>2</v>
      </c>
      <c r="C10" s="7" t="s">
        <v>115</v>
      </c>
      <c r="D10" s="54" t="s">
        <v>111</v>
      </c>
      <c r="E10" s="55"/>
      <c r="F10" s="55"/>
      <c r="G10" s="55"/>
      <c r="H10" s="55"/>
      <c r="I10" s="56"/>
      <c r="J10" s="4">
        <v>0</v>
      </c>
      <c r="K10" s="4"/>
      <c r="L10" s="4"/>
      <c r="M10" s="4"/>
      <c r="N10" s="4"/>
      <c r="O10" s="4"/>
      <c r="P10" s="4"/>
      <c r="Q10" s="10">
        <f t="shared" ref="Q10:Q33" si="0">SUM(J10:P10)/5</f>
        <v>0</v>
      </c>
    </row>
    <row r="11" spans="2:20" x14ac:dyDescent="0.25">
      <c r="B11" s="6">
        <f t="shared" ref="B11:B53" si="1">B10+1</f>
        <v>3</v>
      </c>
      <c r="C11" s="7" t="s">
        <v>116</v>
      </c>
      <c r="D11" s="54" t="s">
        <v>159</v>
      </c>
      <c r="E11" s="55"/>
      <c r="F11" s="55"/>
      <c r="G11" s="55"/>
      <c r="H11" s="55"/>
      <c r="I11" s="56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20" x14ac:dyDescent="0.25">
      <c r="B12" s="6">
        <f t="shared" si="1"/>
        <v>4</v>
      </c>
      <c r="C12" s="7" t="s">
        <v>117</v>
      </c>
      <c r="D12" s="54" t="s">
        <v>112</v>
      </c>
      <c r="E12" s="55"/>
      <c r="F12" s="55"/>
      <c r="G12" s="55"/>
      <c r="H12" s="55"/>
      <c r="I12" s="56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20" x14ac:dyDescent="0.25">
      <c r="B13" s="6">
        <f t="shared" si="1"/>
        <v>5</v>
      </c>
      <c r="C13" s="7" t="s">
        <v>118</v>
      </c>
      <c r="D13" s="54" t="s">
        <v>113</v>
      </c>
      <c r="E13" s="55"/>
      <c r="F13" s="55"/>
      <c r="G13" s="55"/>
      <c r="H13" s="55"/>
      <c r="I13" s="56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20" x14ac:dyDescent="0.25">
      <c r="B14" s="6">
        <f t="shared" si="1"/>
        <v>6</v>
      </c>
      <c r="C14" s="3"/>
      <c r="D14" s="57"/>
      <c r="E14" s="58"/>
      <c r="F14" s="58"/>
      <c r="G14" s="58"/>
      <c r="H14" s="58"/>
      <c r="I14" s="5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20" x14ac:dyDescent="0.25">
      <c r="B15" s="6">
        <f t="shared" si="1"/>
        <v>7</v>
      </c>
      <c r="C15" s="3"/>
      <c r="D15" s="54"/>
      <c r="E15" s="55"/>
      <c r="F15" s="55"/>
      <c r="G15" s="55"/>
      <c r="H15" s="55"/>
      <c r="I15" s="5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20" x14ac:dyDescent="0.25">
      <c r="B16" s="6">
        <f t="shared" si="1"/>
        <v>8</v>
      </c>
      <c r="C16" s="3"/>
      <c r="D16" s="54"/>
      <c r="E16" s="55"/>
      <c r="F16" s="55"/>
      <c r="G16" s="55"/>
      <c r="H16" s="55"/>
      <c r="I16" s="5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3"/>
      <c r="D17" s="54"/>
      <c r="E17" s="55"/>
      <c r="F17" s="55"/>
      <c r="G17" s="55"/>
      <c r="H17" s="55"/>
      <c r="I17" s="5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3"/>
      <c r="D18" s="54"/>
      <c r="E18" s="55"/>
      <c r="F18" s="55"/>
      <c r="G18" s="55"/>
      <c r="H18" s="55"/>
      <c r="I18" s="5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/>
      <c r="D19" s="54"/>
      <c r="E19" s="55"/>
      <c r="F19" s="55"/>
      <c r="G19" s="55"/>
      <c r="H19" s="55"/>
      <c r="I19" s="5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3"/>
      <c r="D20" s="54"/>
      <c r="E20" s="55"/>
      <c r="F20" s="55"/>
      <c r="G20" s="55"/>
      <c r="H20" s="55"/>
      <c r="I20" s="5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/>
      <c r="D21" s="54"/>
      <c r="E21" s="55"/>
      <c r="F21" s="55"/>
      <c r="G21" s="55"/>
      <c r="H21" s="55"/>
      <c r="I21" s="5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3"/>
      <c r="D22" s="54"/>
      <c r="E22" s="55"/>
      <c r="F22" s="55"/>
      <c r="G22" s="55"/>
      <c r="H22" s="55"/>
      <c r="I22" s="5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3"/>
      <c r="D23" s="54"/>
      <c r="E23" s="55"/>
      <c r="F23" s="55"/>
      <c r="G23" s="55"/>
      <c r="H23" s="55"/>
      <c r="I23" s="5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3"/>
      <c r="D24" s="54"/>
      <c r="E24" s="55"/>
      <c r="F24" s="55"/>
      <c r="G24" s="55"/>
      <c r="H24" s="55"/>
      <c r="I24" s="5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3"/>
      <c r="D25" s="54"/>
      <c r="E25" s="55"/>
      <c r="F25" s="55"/>
      <c r="G25" s="55"/>
      <c r="H25" s="55"/>
      <c r="I25" s="5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3"/>
      <c r="D26" s="23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3"/>
      <c r="D30" s="54"/>
      <c r="E30" s="55"/>
      <c r="F30" s="55"/>
      <c r="G30" s="55"/>
      <c r="H30" s="55"/>
      <c r="I30" s="5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4"/>
      <c r="E31" s="55"/>
      <c r="F31" s="55"/>
      <c r="G31" s="55"/>
      <c r="H31" s="55"/>
      <c r="I31" s="5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4"/>
      <c r="E32" s="55"/>
      <c r="F32" s="55"/>
      <c r="G32" s="55"/>
      <c r="H32" s="55"/>
      <c r="I32" s="5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3"/>
      <c r="D33" s="54"/>
      <c r="E33" s="55"/>
      <c r="F33" s="55"/>
      <c r="G33" s="55"/>
      <c r="H33" s="55"/>
      <c r="I33" s="5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2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3"/>
      <c r="D36" s="55"/>
      <c r="E36" s="55"/>
      <c r="F36" s="55"/>
      <c r="G36" s="55"/>
      <c r="H36" s="55"/>
      <c r="I36" s="5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3"/>
      <c r="D38" s="57"/>
      <c r="E38" s="58"/>
      <c r="F38" s="58"/>
      <c r="G38" s="58"/>
      <c r="H38" s="58"/>
      <c r="I38" s="5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7"/>
      <c r="E39" s="58"/>
      <c r="F39" s="58"/>
      <c r="G39" s="58"/>
      <c r="H39" s="58"/>
      <c r="I39" s="5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7"/>
      <c r="E40" s="58"/>
      <c r="F40" s="58"/>
      <c r="G40" s="58"/>
      <c r="H40" s="58"/>
      <c r="I40" s="5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7"/>
      <c r="E41" s="58"/>
      <c r="F41" s="58"/>
      <c r="G41" s="58"/>
      <c r="H41" s="58"/>
      <c r="I41" s="5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7"/>
      <c r="E42" s="58"/>
      <c r="F42" s="58"/>
      <c r="G42" s="58"/>
      <c r="H42" s="58"/>
      <c r="I42" s="5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7"/>
      <c r="E43" s="58"/>
      <c r="F43" s="58"/>
      <c r="G43" s="58"/>
      <c r="H43" s="58"/>
      <c r="I43" s="5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7"/>
      <c r="E44" s="58"/>
      <c r="F44" s="58"/>
      <c r="G44" s="58"/>
      <c r="H44" s="58"/>
      <c r="I44" s="5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7"/>
      <c r="E45" s="58"/>
      <c r="F45" s="58"/>
      <c r="G45" s="58"/>
      <c r="H45" s="58"/>
      <c r="I45" s="5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7"/>
      <c r="E46" s="58"/>
      <c r="F46" s="58"/>
      <c r="G46" s="58"/>
      <c r="H46" s="58"/>
      <c r="I46" s="5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7"/>
      <c r="E47" s="58"/>
      <c r="F47" s="58"/>
      <c r="G47" s="58"/>
      <c r="H47" s="58"/>
      <c r="I47" s="5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7"/>
      <c r="E48" s="58"/>
      <c r="F48" s="58"/>
      <c r="G48" s="58"/>
      <c r="H48" s="58"/>
      <c r="I48" s="5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7"/>
      <c r="E49" s="58"/>
      <c r="F49" s="58"/>
      <c r="G49" s="58"/>
      <c r="H49" s="58"/>
      <c r="I49" s="5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7"/>
      <c r="E50" s="58"/>
      <c r="F50" s="58"/>
      <c r="G50" s="58"/>
      <c r="H50" s="58"/>
      <c r="I50" s="5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7"/>
      <c r="E51" s="58"/>
      <c r="F51" s="58"/>
      <c r="G51" s="58"/>
      <c r="H51" s="58"/>
      <c r="I51" s="5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7"/>
      <c r="E52" s="58"/>
      <c r="F52" s="58"/>
      <c r="G52" s="58"/>
      <c r="H52" s="58"/>
      <c r="I52" s="5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0"/>
      <c r="E53" s="37"/>
      <c r="F53" s="37"/>
      <c r="G53" s="37"/>
      <c r="H53" s="37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5" t="s">
        <v>19</v>
      </c>
      <c r="I54" s="4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46" t="s">
        <v>20</v>
      </c>
      <c r="I55" s="46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29</v>
      </c>
    </row>
    <row r="56" spans="2:17" x14ac:dyDescent="0.25">
      <c r="C56" s="31"/>
      <c r="D56" s="31"/>
      <c r="E56" s="31"/>
      <c r="H56" s="46" t="s">
        <v>21</v>
      </c>
      <c r="I56" s="46"/>
      <c r="J56" s="12">
        <f>COUNT(J9:J53)</f>
        <v>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29</v>
      </c>
    </row>
    <row r="57" spans="2:17" x14ac:dyDescent="0.25">
      <c r="C57" s="31"/>
      <c r="D57" s="31"/>
      <c r="E57" s="1"/>
      <c r="H57" s="48" t="s">
        <v>16</v>
      </c>
      <c r="I57" s="48"/>
      <c r="J57" s="13">
        <f>J54/J56</f>
        <v>0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48" t="s">
        <v>17</v>
      </c>
      <c r="I58" s="48"/>
      <c r="J58" s="13">
        <f>J55/J56</f>
        <v>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PLANEAC FINANC 701-B</vt:lpstr>
      <vt:lpstr>PLANEAC FINANC 701-A</vt:lpstr>
      <vt:lpstr>TALLER DE ADMON 104-B</vt:lpstr>
      <vt:lpstr>CONSULTORIA 805-A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2024-09-26T03:14:59Z</dcterms:modified>
</cp:coreProperties>
</file>