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ARCIALES Y FINAL\"/>
    </mc:Choice>
  </mc:AlternateContent>
  <xr:revisionPtr revIDLastSave="0" documentId="13_ncr:1_{1E710716-20F7-4033-AC13-D4DFF2FD90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7" i="24"/>
  <c r="L15" i="24"/>
  <c r="J19" i="24"/>
  <c r="H19" i="24"/>
  <c r="J17" i="24"/>
  <c r="H17" i="24"/>
  <c r="J15" i="24"/>
  <c r="H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A30" i="24"/>
  <c r="A29" i="24"/>
  <c r="A28" i="24"/>
  <c r="A27" i="24"/>
  <c r="A26" i="24"/>
  <c r="A25" i="24"/>
  <c r="A24" i="24"/>
  <c r="A23" i="24"/>
  <c r="J22" i="24"/>
  <c r="J21" i="24"/>
  <c r="J20" i="24"/>
  <c r="J18" i="24"/>
  <c r="J16" i="24"/>
  <c r="J14" i="24"/>
  <c r="B10" i="24"/>
  <c r="B40" i="24" s="1"/>
  <c r="L8" i="24"/>
  <c r="H8" i="24"/>
  <c r="E8" i="24"/>
  <c r="N28" i="23"/>
  <c r="M28" i="23"/>
  <c r="K28" i="23"/>
  <c r="G28" i="23"/>
  <c r="F28" i="23"/>
  <c r="A27" i="23"/>
  <c r="A26" i="23"/>
  <c r="A25" i="23"/>
  <c r="A24" i="23"/>
  <c r="A23" i="23"/>
  <c r="A22" i="23"/>
  <c r="A21" i="23"/>
  <c r="A20" i="23"/>
  <c r="A19" i="23"/>
  <c r="J18" i="23"/>
  <c r="J17" i="23"/>
  <c r="J16" i="23"/>
  <c r="J15" i="23"/>
  <c r="J14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H14" i="24"/>
  <c r="H16" i="24"/>
  <c r="H18" i="24"/>
  <c r="H20" i="24"/>
  <c r="H21" i="24"/>
  <c r="H22" i="24"/>
  <c r="E31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<sst xmlns="http://schemas.openxmlformats.org/spreadsheetml/2006/main" count="206" uniqueCount="52">
  <si>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</si>
  <si>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</si>
  <si>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</si>
  <si>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</si>
  <si>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</si>
  <si>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</si>
  <si>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</si>
  <si>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</si>
  <si>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</si>
  <si>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</si>
  <si>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</si>
  <si>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</si>
  <si>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</si>
  <si>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</si>
  <si>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</si>
  <si>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</si>
  <si>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</si>
  <si>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</si>
  <si>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</si>
  <si>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</si>
  <si>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</si>
  <si>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</si>
  <si>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</si>
  <si>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</si>
  <si>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</si>
  <si>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</si>
  <si>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</si>
  <si>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</si>
  <si>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</si>
  <si>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</si>
  <si>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</si>
  <si>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</si>
  <si>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</si>
  <si>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</si>
  <si>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</si>
  <si>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</si>
  <si>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IIND</t>
  </si>
  <si>
    <t>LAE. RENATA RAMOS MORENO</t>
  </si>
  <si>
    <t>LAE RENATA RAMOS MORENO</t>
  </si>
  <si>
    <t>S/E</t>
  </si>
  <si>
    <t>AGOSTO-DICIEMBRE 2024</t>
  </si>
  <si>
    <t>CONSULTORIA EMPRESARIAL</t>
  </si>
  <si>
    <t>8°</t>
  </si>
  <si>
    <t>TALLER DE ADMINISTRACION</t>
  </si>
  <si>
    <t>PLANEACION FINANCIERA</t>
  </si>
  <si>
    <t>L.A</t>
  </si>
  <si>
    <t>7° A</t>
  </si>
  <si>
    <t>7° B</t>
  </si>
  <si>
    <t>805-A</t>
  </si>
  <si>
    <t>104-B</t>
  </si>
  <si>
    <t>701-A</t>
  </si>
  <si>
    <t>701-B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</si>
</sst>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9" t="s">
        <v>39</v>
      </c>
      <c r="C14" s="9" t="s">
        <v>48</v>
      </c>
      <c r="D14" s="9" t="s">
        <v>35</v>
      </c>
      <c r="E14" s="9">
        <v>5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43</v>
      </c>
      <c r="B15" s="9" t="s">
        <v>21</v>
      </c>
      <c r="C15" s="9" t="s">
        <v>49</v>
      </c>
      <c r="D15" s="9" t="s">
        <v>34</v>
      </c>
      <c r="E15" s="9">
        <v>20</v>
      </c>
      <c r="F15" s="9">
        <v>16</v>
      </c>
      <c r="G15" s="9">
        <v>4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69</v>
      </c>
      <c r="N15" s="15">
        <v>0.8</v>
      </c>
    </row>
    <row r="16" spans="1:14" s="11" customFormat="1" x14ac:dyDescent="0.2">
      <c r="A16" s="8" t="s">
        <v>44</v>
      </c>
      <c r="B16" s="9" t="s">
        <v>39</v>
      </c>
      <c r="C16" s="9" t="s">
        <v>50</v>
      </c>
      <c r="D16" s="9" t="s">
        <v>36</v>
      </c>
      <c r="E16" s="9">
        <v>12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8" t="s">
        <v>44</v>
      </c>
      <c r="B17" s="9" t="s">
        <v>39</v>
      </c>
      <c r="C17" s="9" t="s">
        <v>51</v>
      </c>
      <c r="D17" s="9" t="s">
        <v>36</v>
      </c>
      <c r="E17" s="9">
        <v>26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/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16</v>
      </c>
      <c r="G28" s="17">
        <f>SUM(G14:G27)</f>
        <v>4</v>
      </c>
      <c r="H28" s="18">
        <f>SUM(F28:G28)/E28</f>
        <v>0.31746031746031744</v>
      </c>
      <c r="I28" s="17">
        <f t="shared" ref="I28" si="3">(E28-SUM(F28:G28))-K28</f>
        <v>43</v>
      </c>
      <c r="J28" s="18">
        <f t="shared" si="1"/>
        <v>0.68253968253968256</v>
      </c>
      <c r="K28" s="17">
        <f>SUM(K14:K27)</f>
        <v>0</v>
      </c>
      <c r="L28" s="18">
        <f t="shared" si="2"/>
        <v>0</v>
      </c>
      <c r="M28" s="17">
        <f>AVERAGE(M14:M27)</f>
        <v>17.25</v>
      </c>
      <c r="N28" s="19">
        <f>AVERAGE(N14:N27)</f>
        <v>0.2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9">
        <v>1</v>
      </c>
      <c r="C14" s="9" t="s">
        <v>42</v>
      </c>
      <c r="D14" s="9" t="s">
        <v>45</v>
      </c>
      <c r="E14" s="9">
        <v>5</v>
      </c>
      <c r="F14" s="9">
        <v>5</v>
      </c>
      <c r="G14" s="9"/>
      <c r="H14" s="10">
        <v>0</v>
      </c>
      <c r="I14" s="9"/>
      <c r="J14" s="10">
        <v>0</v>
      </c>
      <c r="K14" s="9">
        <v>0</v>
      </c>
      <c r="L14" s="10">
        <f t="shared" ref="L14:L32" si="0">K14/E14</f>
        <v>0</v>
      </c>
      <c r="M14" s="9">
        <v>88</v>
      </c>
      <c r="N14" s="15">
        <v>0.8</v>
      </c>
    </row>
    <row r="15" spans="1:14" s="11" customFormat="1" x14ac:dyDescent="0.2">
      <c r="A15" s="8" t="s">
        <v>43</v>
      </c>
      <c r="B15" s="9">
        <v>2</v>
      </c>
      <c r="C15" s="9" t="s">
        <v>4</v>
      </c>
      <c r="D15" s="9" t="s">
        <v>34</v>
      </c>
      <c r="E15" s="9">
        <v>20</v>
      </c>
      <c r="F15" s="9">
        <v>16</v>
      </c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>
        <v>68</v>
      </c>
      <c r="N15" s="15">
        <v>0.8</v>
      </c>
    </row>
    <row r="16" spans="1:14" s="11" customFormat="1" x14ac:dyDescent="0.2">
      <c r="A16" s="8" t="s">
        <v>43</v>
      </c>
      <c r="B16" s="9">
        <v>3</v>
      </c>
      <c r="C16" s="9" t="s">
        <v>4</v>
      </c>
      <c r="D16" s="9" t="s">
        <v>34</v>
      </c>
      <c r="E16" s="9">
        <v>20</v>
      </c>
      <c r="F16" s="9">
        <v>16</v>
      </c>
      <c r="G16" s="9"/>
      <c r="H16" s="10">
        <v>0</v>
      </c>
      <c r="I16" s="9"/>
      <c r="J16" s="10">
        <v>0</v>
      </c>
      <c r="K16" s="9">
        <v>0</v>
      </c>
      <c r="L16" s="10">
        <f t="shared" si="0"/>
        <v>0</v>
      </c>
      <c r="M16" s="9">
        <v>64</v>
      </c>
      <c r="N16" s="15">
        <v>0.8</v>
      </c>
    </row>
    <row r="17" spans="1:14" s="11" customFormat="1" x14ac:dyDescent="0.2">
      <c r="A17" s="8" t="s">
        <v>44</v>
      </c>
      <c r="B17" s="9">
        <v>1</v>
      </c>
      <c r="C17" s="9" t="s">
        <v>46</v>
      </c>
      <c r="D17" s="9" t="s">
        <v>36</v>
      </c>
      <c r="E17" s="9">
        <v>12</v>
      </c>
      <c r="F17" s="9">
        <v>7</v>
      </c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>
        <v>49</v>
      </c>
      <c r="N17" s="15">
        <v>0.57999999999999996</v>
      </c>
    </row>
    <row r="18" spans="1:14" s="11" customFormat="1" x14ac:dyDescent="0.2">
      <c r="A18" s="8" t="s">
        <v>44</v>
      </c>
      <c r="B18" s="9">
        <v>2</v>
      </c>
      <c r="C18" s="9" t="s">
        <v>46</v>
      </c>
      <c r="D18" s="9" t="s">
        <v>36</v>
      </c>
      <c r="E18" s="9">
        <v>12</v>
      </c>
      <c r="F18" s="9">
        <v>7</v>
      </c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>
        <v>53</v>
      </c>
      <c r="N18" s="15">
        <v>0.57999999999999996</v>
      </c>
    </row>
    <row r="19" spans="1:14" s="11" customFormat="1" x14ac:dyDescent="0.2">
      <c r="A19" s="8" t="s">
        <v>44</v>
      </c>
      <c r="B19" s="9">
        <v>1</v>
      </c>
      <c r="C19" s="9" t="s">
        <v>47</v>
      </c>
      <c r="D19" s="9" t="s">
        <v>36</v>
      </c>
      <c r="E19" s="9">
        <v>26</v>
      </c>
      <c r="F19" s="9">
        <v>22</v>
      </c>
      <c r="G19" s="9"/>
      <c r="H19" s="10">
        <v>0</v>
      </c>
      <c r="I19" s="9"/>
      <c r="J19" s="10">
        <v>0</v>
      </c>
      <c r="K19" s="9">
        <v>0</v>
      </c>
      <c r="L19" s="10">
        <f t="shared" si="0"/>
        <v>0</v>
      </c>
      <c r="M19" s="9">
        <v>72</v>
      </c>
      <c r="N19" s="15">
        <v>0.85</v>
      </c>
    </row>
    <row r="20" spans="1:14" s="11" customFormat="1" x14ac:dyDescent="0.2">
      <c r="A20" s="8" t="s">
        <v>44</v>
      </c>
      <c r="B20" s="9">
        <v>2</v>
      </c>
      <c r="C20" s="9" t="s">
        <v>47</v>
      </c>
      <c r="D20" s="9" t="s">
        <v>36</v>
      </c>
      <c r="E20" s="9">
        <v>26</v>
      </c>
      <c r="F20" s="9">
        <v>24</v>
      </c>
      <c r="G20" s="9"/>
      <c r="H20" s="10">
        <v>0</v>
      </c>
      <c r="I20" s="9"/>
      <c r="J20" s="10">
        <v>0</v>
      </c>
      <c r="K20" s="9">
        <v>0</v>
      </c>
      <c r="L20" s="10">
        <f t="shared" si="0"/>
        <v>0</v>
      </c>
      <c r="M20" s="9">
        <v>82</v>
      </c>
      <c r="N20" s="15">
        <v>0.85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121</v>
      </c>
      <c r="F32" s="17">
        <f>SUM(F14:F31)</f>
        <v>97</v>
      </c>
      <c r="G32" s="17">
        <f>SUM(G14:G31)</f>
        <v>0</v>
      </c>
      <c r="H32" s="18">
        <f>SUM(F32:G32)/E32</f>
        <v>0.80165289256198347</v>
      </c>
      <c r="I32" s="17">
        <f t="shared" ref="I32" si="1">(E32-SUM(F32:G32))-K32</f>
        <v>24</v>
      </c>
      <c r="J32" s="18">
        <f t="shared" ref="J32" si="2">I32/E32</f>
        <v>0.19834710743801653</v>
      </c>
      <c r="K32" s="17">
        <f>SUM(K14:K31)</f>
        <v>0</v>
      </c>
      <c r="L32" s="18">
        <f t="shared" si="0"/>
        <v>0</v>
      </c>
      <c r="M32" s="17">
        <f>AVERAGE(M14:M31)</f>
        <v>68</v>
      </c>
      <c r="N32" s="19">
        <f>AVERAGE(N14:N31)</f>
        <v>0.75142857142857145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2" t="str">
        <f>B10</f>
        <v>MCA. LILIANA IRASEMA AGUIRRE CARDOZA</v>
      </c>
      <c r="C41" s="42"/>
      <c r="D41" s="42"/>
      <c r="E41" s="13"/>
      <c r="F41" s="13"/>
      <c r="G41" s="42" t="s">
        <v>37</v>
      </c>
      <c r="H41" s="42"/>
      <c r="I41" s="42"/>
      <c r="J41" s="42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18" si="0">F14/E14</f>
        <v>#DIV/0!</v>
      </c>
      <c r="I14" s="9"/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3" zoomScaleNormal="100" zoomScaleSheetLayoutView="100" workbookViewId="0">
      <selection activeCell="M14" sqref="M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2" si="0">F14/E14</f>
        <v>#DIV/0!</v>
      </c>
      <c r="I14" s="9"/>
      <c r="J14" s="10" t="e">
        <f t="shared" ref="J14:J31" si="1">I14/E14</f>
        <v>#DIV/0!</v>
      </c>
      <c r="K14" s="9"/>
      <c r="L14" s="10" t="e">
        <f t="shared" ref="L14:L31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/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0"/>
        <v>#DIV/0!</v>
      </c>
      <c r="I20" s="9"/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0"/>
        <v>#DIV/0!</v>
      </c>
      <c r="I21" s="9"/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0"/>
        <v>#DIV/0!</v>
      </c>
      <c r="I22" s="9"/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0</v>
      </c>
      <c r="F31" s="17">
        <f>SUM(F14:F30)</f>
        <v>0</v>
      </c>
      <c r="G31" s="17">
        <f>SUM(G14:G30)</f>
        <v>0</v>
      </c>
      <c r="H31" s="18" t="e">
        <f>SUM(F31:G31)/E31</f>
        <v>#DIV/0!</v>
      </c>
      <c r="I31" s="17">
        <f t="shared" ref="I31" si="3">(E31-SUM(F31:G31))-K31</f>
        <v>0</v>
      </c>
      <c r="J31" s="18" t="e">
        <f t="shared" si="1"/>
        <v>#DIV/0!</v>
      </c>
      <c r="K31" s="17">
        <f>SUM(K14:K30)</f>
        <v>0</v>
      </c>
      <c r="L31" s="18" t="e">
        <f t="shared" si="2"/>
        <v>#DIV/0!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2" t="str">
        <f>B10</f>
        <v>MCA. LILIANA IRASEMA AGUIRRE CARDOZA</v>
      </c>
      <c r="C40" s="42"/>
      <c r="D40" s="42"/>
      <c r="E40" s="13"/>
      <c r="F40" s="13"/>
      <c r="G40" s="42" t="s">
        <v>38</v>
      </c>
      <c r="H40" s="42"/>
      <c r="I40" s="42"/>
      <c r="J40" s="42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3"/>
      <c r="C34" s="43"/>
      <c r="D34" s="43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2024-11-07T01:01:35Z</dcterms:modified>
  <cp:category/>
  <cp:contentStatus/>
</cp:coreProperties>
</file>