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C:\Users\User-Pc\Desktop\tec ag-dic 2004\"/>
    </mc:Choice>
  </mc:AlternateContent>
  <xr:revisionPtr revIDLastSave="0" documentId="13_ncr:1_{34FE0489-387D-4FDF-BDE2-1B3613C0F4F6}" xr6:coauthVersionLast="38" xr6:coauthVersionMax="38" xr10:uidLastSave="{00000000-0000-0000-0000-000000000000}"/>
  <bookViews>
    <workbookView xWindow="0" yWindow="0" windowWidth="20490" windowHeight="7545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25" l="1"/>
  <c r="M18" i="25"/>
  <c r="K18" i="25"/>
  <c r="G18" i="25"/>
  <c r="F18" i="25"/>
  <c r="J17" i="25"/>
  <c r="D17" i="25"/>
  <c r="C17" i="25"/>
  <c r="A17" i="25"/>
  <c r="J16" i="25"/>
  <c r="D16" i="25"/>
  <c r="C16" i="25"/>
  <c r="A16" i="25"/>
  <c r="D15" i="25"/>
  <c r="C15" i="25"/>
  <c r="A15" i="25"/>
  <c r="I14" i="25"/>
  <c r="J14" i="25" s="1"/>
  <c r="D14" i="25"/>
  <c r="C14" i="25"/>
  <c r="A14" i="25"/>
  <c r="B10" i="25"/>
  <c r="B27" i="25" s="1"/>
  <c r="L8" i="25"/>
  <c r="H8" i="25"/>
  <c r="E8" i="25"/>
  <c r="N28" i="24"/>
  <c r="M28" i="24"/>
  <c r="K28" i="24"/>
  <c r="G28" i="24"/>
  <c r="F28" i="24"/>
  <c r="D17" i="24"/>
  <c r="C17" i="24"/>
  <c r="D16" i="24"/>
  <c r="C16" i="24"/>
  <c r="A16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D17" i="23"/>
  <c r="C17" i="23"/>
  <c r="A17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A17" i="22"/>
  <c r="C17" i="22"/>
  <c r="D17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J15" i="25" l="1"/>
  <c r="L14" i="25"/>
  <c r="L15" i="25"/>
  <c r="L16" i="25"/>
  <c r="L17" i="25"/>
  <c r="E18" i="25"/>
  <c r="H18" i="25" s="1"/>
  <c r="E28" i="24"/>
  <c r="E28" i="23"/>
  <c r="E28" i="22"/>
  <c r="I28" i="10"/>
  <c r="J28" i="10" s="1"/>
  <c r="H28" i="10"/>
  <c r="L28" i="10"/>
  <c r="I18" i="25" l="1"/>
  <c r="J18" i="25" s="1"/>
  <c r="L1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<sst xmlns="http://schemas.openxmlformats.org/spreadsheetml/2006/main" count="196" uniqueCount="49">
  <si>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</si>
  <si>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</si>
  <si>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</si>
  <si>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</si>
  <si>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</si>
  <si>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</si>
  <si>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</si>
  <si>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</si>
  <si>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</si>
  <si>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</si>
  <si>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</si>
  <si>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</si>
  <si>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</si>
  <si>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</si>
  <si>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</si>
  <si>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</si>
  <si>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</si>
  <si>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</si>
  <si>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</si>
  <si>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</si>
  <si>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</si>
  <si>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</si>
  <si>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</si>
  <si>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</si>
  <si>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</si>
  <si>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</si>
  <si>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</si>
  <si>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</si>
  <si>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</si>
  <si>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</si>
  <si>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</si>
  <si>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</si>
  <si>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</si>
  <si>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</si>
  <si>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HUMBERTO VEGA MULATO</t>
  </si>
  <si>
    <t>ALGEBRALINEAL</t>
  </si>
  <si>
    <t>ALGEBRA LINEAL</t>
  </si>
  <si>
    <t>IIND</t>
  </si>
  <si>
    <t>II</t>
  </si>
  <si>
    <t>III</t>
  </si>
  <si>
    <t>IV</t>
  </si>
  <si>
    <t>V</t>
  </si>
  <si>
    <t>IGEM</t>
  </si>
  <si>
    <t>CALCULO DIFERENCIAL</t>
  </si>
  <si>
    <t>101-A</t>
  </si>
  <si>
    <t>107-A</t>
  </si>
  <si>
    <t>301-A</t>
  </si>
  <si>
    <t>307-A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</si>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</sst>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7" zoomScale="85" zoomScaleNormal="85" zoomScaleSheetLayoutView="100" workbookViewId="0">
      <selection activeCell="F16" sqref="F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42578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20</v>
      </c>
      <c r="C8" s="28"/>
      <c r="D8" s="14" t="s">
        <v>4</v>
      </c>
      <c r="E8" s="5">
        <v>4</v>
      </c>
      <c r="G8" s="4" t="s">
        <v>5</v>
      </c>
      <c r="H8" s="5">
        <v>2</v>
      </c>
      <c r="I8" s="34" t="s">
        <v>6</v>
      </c>
      <c r="J8" s="34"/>
      <c r="K8" s="34"/>
      <c r="L8" s="28" t="s">
        <v>48</v>
      </c>
      <c r="M8" s="28"/>
      <c r="N8" s="28"/>
    </row>
    <row r="10" spans="1:14" x14ac:dyDescent="0.2">
      <c r="A10" s="4" t="s">
        <v>7</v>
      </c>
      <c r="B10" s="28" t="s">
        <v>34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43</v>
      </c>
      <c r="B14" s="9">
        <v>1</v>
      </c>
      <c r="C14" s="9" t="s">
        <v>44</v>
      </c>
      <c r="D14" s="9" t="s">
        <v>37</v>
      </c>
      <c r="E14" s="9"/>
      <c r="F14" s="9">
        <v>41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84</v>
      </c>
      <c r="N14" s="15">
        <v>0.65</v>
      </c>
    </row>
    <row r="15" spans="1:14" s="11" customFormat="1" x14ac:dyDescent="0.2">
      <c r="A15" s="8" t="s">
        <v>43</v>
      </c>
      <c r="B15" s="9">
        <v>1</v>
      </c>
      <c r="C15" s="9" t="s">
        <v>45</v>
      </c>
      <c r="D15" s="9" t="s">
        <v>42</v>
      </c>
      <c r="E15" s="9"/>
      <c r="F15" s="9">
        <v>20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80</v>
      </c>
      <c r="N15" s="15">
        <v>1</v>
      </c>
    </row>
    <row r="16" spans="1:14" s="11" customFormat="1" x14ac:dyDescent="0.2">
      <c r="A16" s="8" t="s">
        <v>35</v>
      </c>
      <c r="B16" s="9">
        <v>1</v>
      </c>
      <c r="C16" s="9" t="s">
        <v>46</v>
      </c>
      <c r="D16" s="9" t="s">
        <v>37</v>
      </c>
      <c r="E16" s="9"/>
      <c r="F16" s="9">
        <v>26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70</v>
      </c>
      <c r="N16" s="15">
        <v>1</v>
      </c>
    </row>
    <row r="17" spans="1:18" s="11" customFormat="1" x14ac:dyDescent="0.2">
      <c r="A17" s="8" t="s">
        <v>36</v>
      </c>
      <c r="B17" s="9">
        <v>1</v>
      </c>
      <c r="C17" s="9" t="s">
        <v>47</v>
      </c>
      <c r="D17" s="9" t="s">
        <v>42</v>
      </c>
      <c r="E17" s="9"/>
      <c r="F17" s="9">
        <v>33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82</v>
      </c>
      <c r="N17" s="15">
        <v>0.42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32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120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-120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>
        <f>AVERAGE(M14:M27)</f>
        <v>79</v>
      </c>
      <c r="N28" s="19">
        <f>AVERAGE(N14:N27)</f>
        <v>0.76749999999999996</v>
      </c>
    </row>
    <row r="30" spans="1:18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HUMBERTO VEGA MULATO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O22" sqref="O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agosto-diciembre 2024</v>
      </c>
      <c r="M8" s="28"/>
      <c r="N8" s="28"/>
    </row>
    <row r="10" spans="1:14" x14ac:dyDescent="0.2">
      <c r="A10" s="4" t="s">
        <v>7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CALCULO DIFERENCIAL</v>
      </c>
      <c r="B14" s="9" t="s">
        <v>38</v>
      </c>
      <c r="C14" s="9" t="str">
        <f>'1'!C14</f>
        <v>101-A</v>
      </c>
      <c r="D14" s="9" t="str">
        <f>'1'!D14</f>
        <v>IIND</v>
      </c>
      <c r="E14" s="9">
        <v>41</v>
      </c>
      <c r="F14" s="9"/>
      <c r="G14" s="9"/>
      <c r="H14" s="10"/>
      <c r="I14" s="9">
        <v>0</v>
      </c>
      <c r="J14" s="10"/>
      <c r="K14" s="9">
        <v>0</v>
      </c>
      <c r="L14" s="10">
        <v>0</v>
      </c>
      <c r="M14" s="9">
        <v>88.5</v>
      </c>
      <c r="N14" s="15">
        <v>0.92700000000000005</v>
      </c>
    </row>
    <row r="15" spans="1:14" s="11" customFormat="1" x14ac:dyDescent="0.2">
      <c r="A15" s="9" t="str">
        <f>'1'!A15</f>
        <v>CALCULO DIFERENCIAL</v>
      </c>
      <c r="B15" s="9" t="s">
        <v>38</v>
      </c>
      <c r="C15" s="9" t="str">
        <f>'1'!C15</f>
        <v>107-A</v>
      </c>
      <c r="D15" s="9" t="str">
        <f>'1'!D15</f>
        <v>IGEM</v>
      </c>
      <c r="E15" s="9">
        <v>20</v>
      </c>
      <c r="F15" s="9"/>
      <c r="G15" s="9"/>
      <c r="H15" s="10"/>
      <c r="I15" s="9">
        <v>0</v>
      </c>
      <c r="J15" s="10"/>
      <c r="K15" s="9">
        <v>0</v>
      </c>
      <c r="L15" s="10">
        <v>0</v>
      </c>
      <c r="M15" s="9">
        <v>90</v>
      </c>
      <c r="N15" s="15">
        <v>1</v>
      </c>
    </row>
    <row r="16" spans="1:14" s="11" customFormat="1" x14ac:dyDescent="0.2">
      <c r="A16" s="9" t="str">
        <f>'1'!A16</f>
        <v>ALGEBRALINEAL</v>
      </c>
      <c r="B16" s="9" t="s">
        <v>38</v>
      </c>
      <c r="C16" s="9" t="str">
        <f>'1'!C16</f>
        <v>301-A</v>
      </c>
      <c r="D16" s="9" t="str">
        <f>'1'!D16</f>
        <v>IIND</v>
      </c>
      <c r="E16" s="9">
        <v>26</v>
      </c>
      <c r="F16" s="9"/>
      <c r="G16" s="9"/>
      <c r="H16" s="10"/>
      <c r="I16" s="9">
        <v>0</v>
      </c>
      <c r="J16" s="10"/>
      <c r="K16" s="9">
        <v>0</v>
      </c>
      <c r="L16" s="10">
        <v>0</v>
      </c>
      <c r="M16" s="9">
        <v>90</v>
      </c>
      <c r="N16" s="15">
        <v>1</v>
      </c>
    </row>
    <row r="17" spans="1:14" s="11" customFormat="1" x14ac:dyDescent="0.2">
      <c r="A17" s="9" t="str">
        <f>'1'!A17</f>
        <v>ALGEBRA LINEAL</v>
      </c>
      <c r="B17" s="9" t="s">
        <v>38</v>
      </c>
      <c r="C17" s="9" t="str">
        <f>'1'!C17</f>
        <v>307-A</v>
      </c>
      <c r="D17" s="9" t="str">
        <f>'1'!D17</f>
        <v>IGEM</v>
      </c>
      <c r="E17" s="9">
        <v>33</v>
      </c>
      <c r="F17" s="9"/>
      <c r="G17" s="9"/>
      <c r="H17" s="10"/>
      <c r="I17" s="9">
        <v>0</v>
      </c>
      <c r="J17" s="10"/>
      <c r="K17" s="9">
        <v>0</v>
      </c>
      <c r="L17" s="10">
        <v>0</v>
      </c>
      <c r="M17" s="9">
        <v>88</v>
      </c>
      <c r="N17" s="15">
        <v>0.73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120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>
        <f>AVERAGE(M14:M27)</f>
        <v>89.125</v>
      </c>
      <c r="N28" s="19">
        <f>AVERAGE(N14:N27)</f>
        <v>0.91425000000000001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8" zoomScale="85" zoomScaleNormal="85" zoomScaleSheetLayoutView="100" workbookViewId="0">
      <selection activeCell="M17" sqref="M17"/>
    </sheetView>
  </sheetViews>
  <sheetFormatPr baseColWidth="10" defaultColWidth="11.42578125" defaultRowHeight="12.75" x14ac:dyDescent="0.2"/>
  <cols>
    <col min="1" max="1" width="38.5703125" style="1" bestFit="1" customWidth="1"/>
    <col min="2" max="2" width="5.85546875" style="1" customWidth="1"/>
    <col min="3" max="3" width="7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agosto-diciembre 2024</v>
      </c>
      <c r="M8" s="28"/>
      <c r="N8" s="28"/>
    </row>
    <row r="10" spans="1:14" x14ac:dyDescent="0.2">
      <c r="A10" s="4" t="s">
        <v>7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CALCULO DIFERENCIAL</v>
      </c>
      <c r="B14" s="9" t="s">
        <v>39</v>
      </c>
      <c r="C14" s="9" t="str">
        <f>'1'!C14</f>
        <v>101-A</v>
      </c>
      <c r="D14" s="9" t="str">
        <f>'1'!D14</f>
        <v>IIND</v>
      </c>
      <c r="E14" s="9">
        <v>41</v>
      </c>
      <c r="F14" s="9"/>
      <c r="G14" s="9"/>
      <c r="H14" s="10"/>
      <c r="I14" s="9"/>
      <c r="J14" s="10"/>
      <c r="K14" s="9">
        <v>0</v>
      </c>
      <c r="L14" s="10">
        <v>0</v>
      </c>
      <c r="M14" s="9">
        <v>80</v>
      </c>
      <c r="N14" s="15">
        <v>1</v>
      </c>
    </row>
    <row r="15" spans="1:14" s="11" customFormat="1" x14ac:dyDescent="0.2">
      <c r="A15" s="9" t="str">
        <f>'1'!A15</f>
        <v>CALCULO DIFERENCIAL</v>
      </c>
      <c r="B15" s="9" t="s">
        <v>39</v>
      </c>
      <c r="C15" s="9" t="str">
        <f>'1'!C15</f>
        <v>107-A</v>
      </c>
      <c r="D15" s="9" t="str">
        <f>'1'!D15</f>
        <v>IGEM</v>
      </c>
      <c r="E15" s="9">
        <v>20</v>
      </c>
      <c r="F15" s="9"/>
      <c r="G15" s="9"/>
      <c r="H15" s="10"/>
      <c r="I15" s="9"/>
      <c r="J15" s="10"/>
      <c r="K15" s="9">
        <v>0</v>
      </c>
      <c r="L15" s="10">
        <v>0</v>
      </c>
      <c r="M15" s="9">
        <v>80</v>
      </c>
      <c r="N15" s="15">
        <v>1</v>
      </c>
    </row>
    <row r="16" spans="1:14" s="11" customFormat="1" x14ac:dyDescent="0.2">
      <c r="A16" s="9" t="str">
        <f>'1'!A16</f>
        <v>ALGEBRALINEAL</v>
      </c>
      <c r="B16" s="9" t="s">
        <v>39</v>
      </c>
      <c r="C16" s="9" t="str">
        <f>'1'!C16</f>
        <v>301-A</v>
      </c>
      <c r="D16" s="9" t="str">
        <f>'1'!D16</f>
        <v>IIND</v>
      </c>
      <c r="E16" s="9">
        <v>26</v>
      </c>
      <c r="F16" s="9"/>
      <c r="G16" s="9"/>
      <c r="H16" s="10"/>
      <c r="I16" s="9"/>
      <c r="J16" s="10"/>
      <c r="K16" s="9">
        <v>0</v>
      </c>
      <c r="L16" s="10">
        <v>0</v>
      </c>
      <c r="M16" s="9">
        <v>82</v>
      </c>
      <c r="N16" s="15">
        <v>0.08</v>
      </c>
    </row>
    <row r="17" spans="1:14" s="11" customFormat="1" x14ac:dyDescent="0.2">
      <c r="A17" s="9" t="str">
        <f>'1'!A17</f>
        <v>ALGEBRA LINEAL</v>
      </c>
      <c r="B17" s="9" t="s">
        <v>39</v>
      </c>
      <c r="C17" s="9" t="str">
        <f>'1'!C17</f>
        <v>307-A</v>
      </c>
      <c r="D17" s="9" t="str">
        <f>'1'!D17</f>
        <v>IGEM</v>
      </c>
      <c r="E17" s="9">
        <v>33</v>
      </c>
      <c r="F17" s="9"/>
      <c r="G17" s="9"/>
      <c r="H17" s="10"/>
      <c r="I17" s="9"/>
      <c r="J17" s="10"/>
      <c r="K17" s="9">
        <v>0</v>
      </c>
      <c r="L17" s="10">
        <v>0</v>
      </c>
      <c r="M17" s="9">
        <v>74</v>
      </c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120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>
        <f>AVERAGE(M14:M27)</f>
        <v>79</v>
      </c>
      <c r="N28" s="19">
        <f>AVERAGE(N14:N27)</f>
        <v>0.69333333333333336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1" zoomScale="85" zoomScaleNormal="85" zoomScaleSheetLayoutView="100" workbookViewId="0">
      <selection activeCell="F23" sqref="F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agosto-diciembre 2024</v>
      </c>
      <c r="M8" s="28"/>
      <c r="N8" s="28"/>
    </row>
    <row r="10" spans="1:14" x14ac:dyDescent="0.2">
      <c r="A10" s="4" t="s">
        <v>7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CALCULO DIFERENCIAL</v>
      </c>
      <c r="B14" s="9" t="s">
        <v>40</v>
      </c>
      <c r="C14" s="9" t="str">
        <f>'1'!C14</f>
        <v>101-A</v>
      </c>
      <c r="D14" s="9" t="str">
        <f>'1'!D14</f>
        <v>IIND</v>
      </c>
      <c r="E14" s="9">
        <v>33</v>
      </c>
      <c r="F14" s="9">
        <v>26</v>
      </c>
      <c r="G14" s="9"/>
      <c r="H14" s="10"/>
      <c r="I14" s="9">
        <v>7</v>
      </c>
      <c r="J14" s="10"/>
      <c r="K14" s="9">
        <v>0</v>
      </c>
      <c r="L14" s="10">
        <v>0</v>
      </c>
      <c r="M14" s="9"/>
      <c r="N14" s="15"/>
    </row>
    <row r="15" spans="1:14" s="11" customFormat="1" x14ac:dyDescent="0.2">
      <c r="A15" s="9" t="str">
        <f>'1'!A15</f>
        <v>CALCULO DIFERENCIAL</v>
      </c>
      <c r="B15" s="9" t="s">
        <v>40</v>
      </c>
      <c r="C15" s="9" t="str">
        <f>'1'!C15</f>
        <v>107-A</v>
      </c>
      <c r="D15" s="9" t="str">
        <f>'1'!D15</f>
        <v>IGEM</v>
      </c>
      <c r="E15" s="9">
        <v>32</v>
      </c>
      <c r="F15" s="9">
        <v>30</v>
      </c>
      <c r="G15" s="9"/>
      <c r="H15" s="10"/>
      <c r="I15" s="9">
        <v>2</v>
      </c>
      <c r="J15" s="10"/>
      <c r="K15" s="9">
        <v>0</v>
      </c>
      <c r="L15" s="10">
        <v>0</v>
      </c>
      <c r="M15" s="9"/>
      <c r="N15" s="15"/>
    </row>
    <row r="16" spans="1:14" s="11" customFormat="1" x14ac:dyDescent="0.2">
      <c r="A16" s="9" t="str">
        <f>'1'!A16</f>
        <v>ALGEBRALINEAL</v>
      </c>
      <c r="B16" s="9" t="s">
        <v>40</v>
      </c>
      <c r="C16" s="9" t="str">
        <f>'1'!C16</f>
        <v>301-A</v>
      </c>
      <c r="D16" s="9" t="str">
        <f>'1'!D16</f>
        <v>IIND</v>
      </c>
      <c r="E16" s="9">
        <v>34</v>
      </c>
      <c r="F16" s="9">
        <v>26</v>
      </c>
      <c r="G16" s="9"/>
      <c r="H16" s="10"/>
      <c r="I16" s="9">
        <v>8</v>
      </c>
      <c r="J16" s="10"/>
      <c r="K16" s="9">
        <v>0</v>
      </c>
      <c r="L16" s="10">
        <v>0</v>
      </c>
      <c r="M16" s="9"/>
      <c r="N16" s="15"/>
    </row>
    <row r="17" spans="1:14" s="11" customFormat="1" x14ac:dyDescent="0.2">
      <c r="A17" s="9" t="s">
        <v>36</v>
      </c>
      <c r="B17" s="9" t="s">
        <v>40</v>
      </c>
      <c r="C17" s="9" t="str">
        <f>'1'!C17</f>
        <v>307-A</v>
      </c>
      <c r="D17" s="9" t="str">
        <f>'1'!D17</f>
        <v>IGEM</v>
      </c>
      <c r="E17" s="9">
        <v>19</v>
      </c>
      <c r="F17" s="9">
        <v>15</v>
      </c>
      <c r="G17" s="9"/>
      <c r="H17" s="10"/>
      <c r="I17" s="9">
        <v>4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9" t="s">
        <v>36</v>
      </c>
      <c r="B18" s="9" t="s">
        <v>41</v>
      </c>
      <c r="C18" s="9"/>
      <c r="D18" s="9"/>
      <c r="E18" s="9">
        <v>34</v>
      </c>
      <c r="F18" s="9">
        <v>26</v>
      </c>
      <c r="G18" s="9"/>
      <c r="H18" s="10"/>
      <c r="I18" s="9">
        <v>8</v>
      </c>
      <c r="J18" s="10"/>
      <c r="K18" s="9">
        <v>0</v>
      </c>
      <c r="L18" s="10">
        <v>0</v>
      </c>
      <c r="M18" s="9"/>
      <c r="N18" s="15"/>
    </row>
    <row r="19" spans="1:14" s="11" customFormat="1" x14ac:dyDescent="0.2">
      <c r="A19" s="9" t="s">
        <v>36</v>
      </c>
      <c r="B19" s="9" t="s">
        <v>41</v>
      </c>
      <c r="C19" s="9"/>
      <c r="D19" s="9"/>
      <c r="E19" s="9">
        <v>19</v>
      </c>
      <c r="F19" s="9">
        <v>15</v>
      </c>
      <c r="G19" s="9"/>
      <c r="H19" s="10"/>
      <c r="I19" s="9">
        <v>4</v>
      </c>
      <c r="J19" s="10"/>
      <c r="K19" s="9">
        <v>0</v>
      </c>
      <c r="L19" s="10">
        <v>0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171</v>
      </c>
      <c r="F28" s="17">
        <f>SUM(F14:F27)</f>
        <v>138</v>
      </c>
      <c r="G28" s="17">
        <f>SUM(G14:G27)</f>
        <v>0</v>
      </c>
      <c r="H28" s="18">
        <f>SUM(F28:G28)/E28</f>
        <v>0.80701754385964908</v>
      </c>
      <c r="I28" s="17">
        <f t="shared" ref="I28" si="0">(E28-SUM(F28:G28))-K28</f>
        <v>33</v>
      </c>
      <c r="J28" s="18">
        <f t="shared" ref="J28" si="1">I28/E28</f>
        <v>0.19298245614035087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topLeftCell="A9" zoomScale="80" zoomScaleNormal="80" zoomScaleSheetLayoutView="100" workbookViewId="0">
      <selection activeCell="H14" sqref="H14:H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140625" style="1" customWidth="1"/>
    <col min="4" max="4" width="18.570312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28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agosto-diciembre 2024</v>
      </c>
      <c r="M8" s="28"/>
      <c r="N8" s="28"/>
    </row>
    <row r="10" spans="1:14" x14ac:dyDescent="0.2">
      <c r="A10" s="4" t="s">
        <v>7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CALCULO DIFERENCIAL</v>
      </c>
      <c r="B14" s="9" t="s">
        <v>17</v>
      </c>
      <c r="C14" s="9" t="str">
        <f>'1'!C14</f>
        <v>101-A</v>
      </c>
      <c r="D14" s="9" t="str">
        <f>'1'!D14</f>
        <v>IIND</v>
      </c>
      <c r="E14" s="9"/>
      <c r="F14" s="9"/>
      <c r="G14" s="9"/>
      <c r="H14" s="10"/>
      <c r="I14" s="9">
        <f t="shared" ref="I14:I18" si="0">(E14-SUM(F14:G14))-K14</f>
        <v>0</v>
      </c>
      <c r="J14" s="10" t="e">
        <f t="shared" ref="J14:J18" si="1">I14/E14</f>
        <v>#DIV/0!</v>
      </c>
      <c r="K14" s="9">
        <v>0</v>
      </c>
      <c r="L14" s="10" t="e">
        <f t="shared" ref="L14:L18" si="2">K14/E14</f>
        <v>#DIV/0!</v>
      </c>
      <c r="M14" s="9"/>
      <c r="N14" s="15"/>
    </row>
    <row r="15" spans="1:14" s="11" customFormat="1" x14ac:dyDescent="0.2">
      <c r="A15" s="9" t="str">
        <f>'1'!A15</f>
        <v>CALCULO DIFERENCIAL</v>
      </c>
      <c r="B15" s="9" t="s">
        <v>17</v>
      </c>
      <c r="C15" s="9" t="str">
        <f>'1'!C15</f>
        <v>107-A</v>
      </c>
      <c r="D15" s="9" t="str">
        <f>'1'!D15</f>
        <v>IGEM</v>
      </c>
      <c r="E15" s="9"/>
      <c r="F15" s="9"/>
      <c r="G15" s="9"/>
      <c r="H15" s="10"/>
      <c r="I15" s="9">
        <v>0</v>
      </c>
      <c r="J15" s="10" t="e">
        <f t="shared" si="1"/>
        <v>#DIV/0!</v>
      </c>
      <c r="K15" s="9">
        <v>0</v>
      </c>
      <c r="L15" s="10" t="e">
        <f t="shared" si="2"/>
        <v>#DIV/0!</v>
      </c>
      <c r="M15" s="9"/>
      <c r="N15" s="15"/>
    </row>
    <row r="16" spans="1:14" s="11" customFormat="1" x14ac:dyDescent="0.2">
      <c r="A16" s="9" t="str">
        <f>'1'!A16</f>
        <v>ALGEBRALINEAL</v>
      </c>
      <c r="B16" s="9" t="s">
        <v>17</v>
      </c>
      <c r="C16" s="9" t="str">
        <f>'1'!C16</f>
        <v>301-A</v>
      </c>
      <c r="D16" s="9" t="str">
        <f>'1'!D16</f>
        <v>IIND</v>
      </c>
      <c r="E16" s="9"/>
      <c r="F16" s="9"/>
      <c r="G16" s="9"/>
      <c r="H16" s="10"/>
      <c r="I16" s="9">
        <v>0</v>
      </c>
      <c r="J16" s="10" t="e">
        <f t="shared" si="1"/>
        <v>#DIV/0!</v>
      </c>
      <c r="K16" s="9">
        <v>0</v>
      </c>
      <c r="L16" s="10" t="e">
        <f t="shared" si="2"/>
        <v>#DIV/0!</v>
      </c>
      <c r="M16" s="9"/>
      <c r="N16" s="15"/>
    </row>
    <row r="17" spans="1:14" s="11" customFormat="1" x14ac:dyDescent="0.2">
      <c r="A17" s="9" t="str">
        <f>'1'!A17</f>
        <v>ALGEBRA LINEAL</v>
      </c>
      <c r="B17" s="9" t="s">
        <v>17</v>
      </c>
      <c r="C17" s="9" t="str">
        <f>'1'!C17</f>
        <v>307-A</v>
      </c>
      <c r="D17" s="9" t="str">
        <f>'1'!D17</f>
        <v>IGEM</v>
      </c>
      <c r="E17" s="9"/>
      <c r="F17" s="9"/>
      <c r="G17" s="9"/>
      <c r="H17" s="10"/>
      <c r="I17" s="9">
        <v>0</v>
      </c>
      <c r="J17" s="10" t="e">
        <f t="shared" si="1"/>
        <v>#DIV/0!</v>
      </c>
      <c r="K17" s="9">
        <v>0</v>
      </c>
      <c r="L17" s="10" t="e">
        <f t="shared" si="2"/>
        <v>#DIV/0!</v>
      </c>
      <c r="M17" s="9"/>
      <c r="N17" s="15"/>
    </row>
    <row r="18" spans="1:14" ht="13.5" thickBot="1" x14ac:dyDescent="0.25">
      <c r="A18" s="16" t="s">
        <v>23</v>
      </c>
      <c r="B18" s="17" t="s">
        <v>24</v>
      </c>
      <c r="C18" s="17" t="s">
        <v>24</v>
      </c>
      <c r="D18" s="17" t="s">
        <v>24</v>
      </c>
      <c r="E18" s="17">
        <f>SUM(E14:E17)</f>
        <v>0</v>
      </c>
      <c r="F18" s="17">
        <f>SUM(F14:F17)</f>
        <v>0</v>
      </c>
      <c r="G18" s="17">
        <f>SUM(G14:G17)</f>
        <v>0</v>
      </c>
      <c r="H18" s="18" t="e">
        <f>SUM(F18:G18)/E18</f>
        <v>#DIV/0!</v>
      </c>
      <c r="I18" s="17">
        <f t="shared" si="0"/>
        <v>0</v>
      </c>
      <c r="J18" s="18" t="e">
        <f t="shared" si="1"/>
        <v>#DIV/0!</v>
      </c>
      <c r="K18" s="17">
        <f>SUM(K14:K17)</f>
        <v>0</v>
      </c>
      <c r="L18" s="18" t="e">
        <f t="shared" si="2"/>
        <v>#DIV/0!</v>
      </c>
      <c r="M18" s="17" t="e">
        <f>AVERAGE(M14:M17)</f>
        <v>#DIV/0!</v>
      </c>
      <c r="N18" s="19" t="e">
        <f>AVERAGE(N14:N17)</f>
        <v>#DIV/0!</v>
      </c>
    </row>
    <row r="20" spans="1:14" ht="120" customHeight="1" x14ac:dyDescent="0.2">
      <c r="A20" s="31" t="s">
        <v>25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</row>
    <row r="22" spans="1:14" x14ac:dyDescent="0.2">
      <c r="A22" s="12"/>
    </row>
    <row r="23" spans="1:14" x14ac:dyDescent="0.2">
      <c r="B23" s="25" t="s">
        <v>26</v>
      </c>
      <c r="C23" s="25"/>
      <c r="D23" s="25"/>
      <c r="G23" s="26" t="s">
        <v>27</v>
      </c>
      <c r="H23" s="26"/>
      <c r="I23" s="26"/>
      <c r="J23" s="26"/>
    </row>
    <row r="24" spans="1:14" ht="62.25" customHeight="1" x14ac:dyDescent="0.2">
      <c r="B24" s="27"/>
      <c r="C24" s="27"/>
      <c r="D24" s="27"/>
      <c r="G24" s="28"/>
      <c r="H24" s="28"/>
      <c r="I24" s="28"/>
      <c r="J24" s="28"/>
    </row>
    <row r="25" spans="1:14" hidden="1" x14ac:dyDescent="0.2">
      <c r="A25" s="21" t="e">
        <v>#REF!</v>
      </c>
      <c r="B25" s="21"/>
      <c r="C25" s="6"/>
      <c r="E25" s="21"/>
      <c r="F25" s="21"/>
      <c r="G25" s="21"/>
      <c r="H25" s="21"/>
    </row>
    <row r="26" spans="1:14" hidden="1" x14ac:dyDescent="0.2"/>
    <row r="27" spans="1:14" ht="45" customHeight="1" x14ac:dyDescent="0.2">
      <c r="B27" s="22" t="str">
        <f>B10</f>
        <v>ING. HUMBERTO VEGA MULATO</v>
      </c>
      <c r="C27" s="22"/>
      <c r="D27" s="22"/>
      <c r="E27" s="13"/>
      <c r="F27" s="13"/>
      <c r="G27" s="22"/>
      <c r="H27" s="22"/>
      <c r="I27" s="22"/>
      <c r="J2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0:N20"/>
    <mergeCell ref="B24:D24"/>
    <mergeCell ref="G24:J24"/>
    <mergeCell ref="B23:D23"/>
    <mergeCell ref="G23:J23"/>
    <mergeCell ref="A25:B25"/>
    <mergeCell ref="E25:H25"/>
    <mergeCell ref="B27:D27"/>
    <mergeCell ref="G27:J2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User-Pc</cp:lastModifiedBy>
  <cp:revision/>
  <dcterms:created xsi:type="dcterms:W3CDTF">2021-11-22T14:45:25Z</dcterms:created>
  <dcterms:modified xsi:type="dcterms:W3CDTF">2024-11-21T00:59:12Z</dcterms:modified>
  <cp:category/>
  <cp:contentStatus/>
</cp:coreProperties>
</file>