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AGO-DIC-24\REPORT-CALIF Y PARCIALES\"/>
    </mc:Choice>
  </mc:AlternateContent>
  <xr:revisionPtr revIDLastSave="0" documentId="13_ncr:1_{EF352774-AFD7-4BAE-9C69-0BA6C1B0C4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'1'!$A$1:$N$43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5" l="1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I22" i="25"/>
  <c r="E22" i="25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H27" i="23" s="1"/>
  <c r="D27" i="23"/>
  <c r="C27" i="23"/>
  <c r="A27" i="23"/>
  <c r="E26" i="23"/>
  <c r="H26" i="23" s="1"/>
  <c r="D26" i="23"/>
  <c r="C26" i="23"/>
  <c r="A26" i="23"/>
  <c r="E25" i="23"/>
  <c r="H25" i="23" s="1"/>
  <c r="D25" i="23"/>
  <c r="C25" i="23"/>
  <c r="A25" i="23"/>
  <c r="E24" i="23"/>
  <c r="H24" i="23" s="1"/>
  <c r="D24" i="23"/>
  <c r="C24" i="23"/>
  <c r="A24" i="23"/>
  <c r="E23" i="23"/>
  <c r="H23" i="23" s="1"/>
  <c r="D23" i="23"/>
  <c r="C23" i="23"/>
  <c r="A23" i="23"/>
  <c r="E22" i="23"/>
  <c r="H22" i="23" s="1"/>
  <c r="D22" i="23"/>
  <c r="C22" i="23"/>
  <c r="A22" i="23"/>
  <c r="E21" i="23"/>
  <c r="H21" i="23" s="1"/>
  <c r="D21" i="23"/>
  <c r="C21" i="23"/>
  <c r="A21" i="23"/>
  <c r="E20" i="23"/>
  <c r="H20" i="23" s="1"/>
  <c r="D20" i="23"/>
  <c r="C20" i="23"/>
  <c r="A20" i="23"/>
  <c r="E19" i="23"/>
  <c r="H19" i="23" s="1"/>
  <c r="D19" i="23"/>
  <c r="C19" i="23"/>
  <c r="A19" i="23"/>
  <c r="E18" i="23"/>
  <c r="H18" i="23" s="1"/>
  <c r="D18" i="23"/>
  <c r="C18" i="23"/>
  <c r="A18" i="23"/>
  <c r="E17" i="23"/>
  <c r="H17" i="23" s="1"/>
  <c r="D17" i="23"/>
  <c r="C17" i="23"/>
  <c r="A17" i="23"/>
  <c r="E16" i="23"/>
  <c r="H16" i="23" s="1"/>
  <c r="D16" i="23"/>
  <c r="C16" i="23"/>
  <c r="A16" i="23"/>
  <c r="E15" i="23"/>
  <c r="H15" i="23" s="1"/>
  <c r="D15" i="23"/>
  <c r="C15" i="23"/>
  <c r="A15" i="23"/>
  <c r="E14" i="23"/>
  <c r="H14" i="23" s="1"/>
  <c r="D14" i="23"/>
  <c r="C14" i="23"/>
  <c r="A14" i="23"/>
  <c r="B10" i="23"/>
  <c r="B37" i="23" s="1"/>
  <c r="L8" i="23"/>
  <c r="H8" i="23"/>
  <c r="E8" i="23"/>
  <c r="N28" i="22"/>
  <c r="M28" i="22"/>
  <c r="K28" i="22"/>
  <c r="G28" i="22"/>
  <c r="F28" i="22"/>
  <c r="E27" i="22"/>
  <c r="I27" i="22" s="1"/>
  <c r="J27" i="22" s="1"/>
  <c r="D27" i="22"/>
  <c r="C27" i="22"/>
  <c r="A27" i="22"/>
  <c r="E26" i="22"/>
  <c r="I26" i="22" s="1"/>
  <c r="J26" i="22" s="1"/>
  <c r="D26" i="22"/>
  <c r="C26" i="22"/>
  <c r="A26" i="22"/>
  <c r="E25" i="22"/>
  <c r="I25" i="22" s="1"/>
  <c r="J25" i="22" s="1"/>
  <c r="D25" i="22"/>
  <c r="C25" i="22"/>
  <c r="A25" i="22"/>
  <c r="E24" i="22"/>
  <c r="I24" i="22" s="1"/>
  <c r="J24" i="22" s="1"/>
  <c r="D24" i="22"/>
  <c r="C24" i="22"/>
  <c r="A24" i="22"/>
  <c r="E23" i="22"/>
  <c r="I23" i="22" s="1"/>
  <c r="J23" i="22" s="1"/>
  <c r="D23" i="22"/>
  <c r="C23" i="22"/>
  <c r="A23" i="22"/>
  <c r="E22" i="22"/>
  <c r="I22" i="22" s="1"/>
  <c r="J22" i="22" s="1"/>
  <c r="D22" i="22"/>
  <c r="C22" i="22"/>
  <c r="A22" i="22"/>
  <c r="E21" i="22"/>
  <c r="I21" i="22" s="1"/>
  <c r="J21" i="22" s="1"/>
  <c r="D21" i="22"/>
  <c r="C21" i="22"/>
  <c r="A21" i="22"/>
  <c r="E20" i="22"/>
  <c r="I20" i="22" s="1"/>
  <c r="J20" i="22" s="1"/>
  <c r="D20" i="22"/>
  <c r="C20" i="22"/>
  <c r="A20" i="22"/>
  <c r="E19" i="22"/>
  <c r="I19" i="22" s="1"/>
  <c r="J19" i="22" s="1"/>
  <c r="D19" i="22"/>
  <c r="C19" i="22"/>
  <c r="A19" i="22"/>
  <c r="E18" i="22"/>
  <c r="I18" i="22" s="1"/>
  <c r="J18" i="22" s="1"/>
  <c r="D18" i="22"/>
  <c r="C18" i="22"/>
  <c r="A18" i="22"/>
  <c r="E17" i="22"/>
  <c r="I17" i="22" s="1"/>
  <c r="J17" i="22" s="1"/>
  <c r="D17" i="22"/>
  <c r="C17" i="22"/>
  <c r="A17" i="22"/>
  <c r="E16" i="22"/>
  <c r="I16" i="22" s="1"/>
  <c r="J16" i="22" s="1"/>
  <c r="D16" i="22"/>
  <c r="C16" i="22"/>
  <c r="A16" i="22"/>
  <c r="L15" i="22"/>
  <c r="I15" i="22"/>
  <c r="J15" i="22" s="1"/>
  <c r="H15" i="22"/>
  <c r="E14" i="22"/>
  <c r="L14" i="22" s="1"/>
  <c r="D14" i="22"/>
  <c r="C14" i="22"/>
  <c r="A14" i="22"/>
  <c r="B10" i="22"/>
  <c r="B37" i="22" s="1"/>
  <c r="L8" i="22"/>
  <c r="H8" i="22"/>
  <c r="E8" i="22"/>
  <c r="B43" i="10"/>
  <c r="N34" i="10"/>
  <c r="M34" i="10"/>
  <c r="K34" i="10"/>
  <c r="G34" i="10"/>
  <c r="F34" i="10"/>
  <c r="E34" i="10"/>
  <c r="I33" i="10"/>
  <c r="I32" i="10"/>
  <c r="I31" i="10"/>
  <c r="I30" i="10"/>
  <c r="I20" i="10"/>
  <c r="I14" i="10"/>
  <c r="L25" i="22" l="1"/>
  <c r="I25" i="23"/>
  <c r="J25" i="23" s="1"/>
  <c r="L25" i="23"/>
  <c r="I21" i="23"/>
  <c r="J21" i="23" s="1"/>
  <c r="L21" i="23"/>
  <c r="H26" i="22"/>
  <c r="I23" i="23"/>
  <c r="J23" i="23" s="1"/>
  <c r="L21" i="22"/>
  <c r="H22" i="22"/>
  <c r="I19" i="23"/>
  <c r="J19" i="23" s="1"/>
  <c r="I27" i="23"/>
  <c r="J27" i="23" s="1"/>
  <c r="I17" i="23"/>
  <c r="J17" i="23" s="1"/>
  <c r="L19" i="23"/>
  <c r="L27" i="23"/>
  <c r="H18" i="22"/>
  <c r="L23" i="23"/>
  <c r="L17" i="22"/>
  <c r="L17" i="23"/>
  <c r="I15" i="23"/>
  <c r="J15" i="23" s="1"/>
  <c r="L15" i="23"/>
  <c r="I34" i="10"/>
  <c r="I14" i="22"/>
  <c r="J14" i="22" s="1"/>
  <c r="H20" i="22"/>
  <c r="L20" i="22"/>
  <c r="I14" i="23"/>
  <c r="J14" i="23" s="1"/>
  <c r="I18" i="23"/>
  <c r="J18" i="23" s="1"/>
  <c r="I22" i="23"/>
  <c r="J22" i="23" s="1"/>
  <c r="I26" i="23"/>
  <c r="J26" i="23" s="1"/>
  <c r="E28" i="23"/>
  <c r="H28" i="23" s="1"/>
  <c r="H19" i="22"/>
  <c r="H23" i="22"/>
  <c r="H27" i="22"/>
  <c r="L14" i="23"/>
  <c r="L18" i="23"/>
  <c r="L22" i="23"/>
  <c r="L26" i="23"/>
  <c r="E28" i="25"/>
  <c r="I28" i="25" s="1"/>
  <c r="J28" i="25" s="1"/>
  <c r="L16" i="22"/>
  <c r="L24" i="22"/>
  <c r="L34" i="10"/>
  <c r="L19" i="22"/>
  <c r="L23" i="22"/>
  <c r="L27" i="22"/>
  <c r="H16" i="22"/>
  <c r="L18" i="22"/>
  <c r="L22" i="22"/>
  <c r="L26" i="22"/>
  <c r="I16" i="23"/>
  <c r="J16" i="23" s="1"/>
  <c r="I20" i="23"/>
  <c r="J20" i="23" s="1"/>
  <c r="I24" i="23"/>
  <c r="J24" i="23" s="1"/>
  <c r="H17" i="22"/>
  <c r="H21" i="22"/>
  <c r="H25" i="22"/>
  <c r="L16" i="23"/>
  <c r="L20" i="23"/>
  <c r="L24" i="23"/>
  <c r="H24" i="22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L28" i="24" s="1"/>
  <c r="H14" i="22"/>
  <c r="E28" i="22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L28" i="25" l="1"/>
  <c r="I28" i="23"/>
  <c r="J28" i="23" s="1"/>
  <c r="L28" i="23"/>
  <c r="H28" i="25"/>
  <c r="H28" i="22"/>
  <c r="I28" i="22"/>
  <c r="J28" i="22" s="1"/>
  <c r="H28" i="24"/>
  <c r="I28" i="24"/>
  <c r="J28" i="24" s="1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<sst xmlns="http://schemas.openxmlformats.org/spreadsheetml/2006/main" count="229" uniqueCount="52">
  <si>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</si>
  <si>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</si>
  <si>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</si>
  <si>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</si>
  <si>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 ELECTROMECANICA</t>
  </si>
  <si>
    <t>Reporte No.</t>
  </si>
  <si>
    <t>Grupos Atendidos:</t>
  </si>
  <si>
    <t>Asig. dif.</t>
  </si>
  <si>
    <t>Periodo Escolar:</t>
  </si>
  <si>
    <t>PROFESOR (A):</t>
  </si>
  <si>
    <t>MC. HECTOR MIGUEL AMADOR CHAGALA</t>
  </si>
  <si>
    <t>ASIGNATURA</t>
  </si>
  <si>
    <t>UNI.</t>
  </si>
  <si>
    <t>SEM.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</si>
  <si>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</si>
  <si>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</si>
  <si>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</si>
  <si>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</si>
  <si>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</si>
  <si>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</si>
  <si>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</si>
  <si>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</si>
  <si>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</si>
  <si>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</si>
  <si>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</si>
  <si>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IEME</t>
  </si>
  <si>
    <t xml:space="preserve"> 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</si>
  <si>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</si>
  <si>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</si>
  <si>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</si>
  <si>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</si>
  <si>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</si>
  <si>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MII. ESTEBAN DOMINGUEZ FISCAL</t>
  </si>
  <si>
    <t>LICENCIATURA EN ADMINISTRACION</t>
  </si>
  <si>
    <t>CARRERA</t>
  </si>
  <si>
    <t>II</t>
  </si>
  <si>
    <t>LICENCIATURA EN ADMINISTRACIÓN</t>
  </si>
  <si>
    <t>ELECTROMECANICA</t>
  </si>
  <si>
    <t>FINAL</t>
  </si>
  <si>
    <t>ESTEBAN DOMINGUEZ FISCAL</t>
  </si>
  <si>
    <t>MECANICA DE MATERIALES</t>
  </si>
  <si>
    <t>DISEÑO DE ELEMENTOS DE MAQUINAS</t>
  </si>
  <si>
    <t>302-A</t>
  </si>
  <si>
    <t>302-B</t>
  </si>
  <si>
    <t>502-A</t>
  </si>
  <si>
    <t>502-B</t>
  </si>
  <si>
    <t>AGOSTO-DICIEMBRE 2024</t>
  </si>
  <si>
    <t>IV</t>
  </si>
  <si>
    <t>V</t>
  </si>
  <si>
    <t>VI</t>
  </si>
  <si>
    <t>VII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</si>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</sst>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9" fontId="6" fillId="0" borderId="5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0885" y="55880"/>
          <a:ext cx="1344930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33020"/>
          <a:ext cx="134493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66675"/>
          <a:ext cx="134493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44450"/>
          <a:ext cx="1344930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22225"/>
          <a:ext cx="1344930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3"/>
  <sheetViews>
    <sheetView tabSelected="1" zoomScale="93" zoomScaleNormal="93" workbookViewId="0">
      <selection activeCell="H22" sqref="H22"/>
    </sheetView>
  </sheetViews>
  <sheetFormatPr baseColWidth="10" defaultColWidth="11.44140625" defaultRowHeight="13.2"/>
  <cols>
    <col min="1" max="1" width="38.5546875" style="2" customWidth="1"/>
    <col min="2" max="3" width="7.33203125" style="2" customWidth="1"/>
    <col min="4" max="4" width="25.88671875" style="2" customWidth="1"/>
    <col min="5" max="5" width="9.44140625" style="2" customWidth="1"/>
    <col min="6" max="6" width="8.6640625" style="2" customWidth="1"/>
    <col min="7" max="10" width="11.33203125" style="2" customWidth="1"/>
    <col min="11" max="12" width="7.5546875" style="2" customWidth="1"/>
    <col min="13" max="16384" width="11.44140625" style="2"/>
  </cols>
  <sheetData>
    <row r="1" spans="1:14" ht="62.25" customHeight="1">
      <c r="A1" s="21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1" t="s">
        <v>3</v>
      </c>
      <c r="B6" s="41"/>
      <c r="C6" s="41"/>
      <c r="D6" s="41"/>
      <c r="E6" s="42" t="s">
        <v>4</v>
      </c>
      <c r="F6" s="42"/>
      <c r="G6" s="42"/>
      <c r="H6" s="42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36" t="s">
        <v>51</v>
      </c>
      <c r="C8" s="36"/>
      <c r="D8" s="6" t="s">
        <v>6</v>
      </c>
      <c r="E8" s="16">
        <v>4</v>
      </c>
      <c r="G8" s="4" t="s">
        <v>7</v>
      </c>
      <c r="H8" s="16">
        <v>2</v>
      </c>
      <c r="I8" s="37" t="s">
        <v>8</v>
      </c>
      <c r="J8" s="37"/>
      <c r="K8" s="37"/>
      <c r="L8" s="36" t="s">
        <v>46</v>
      </c>
      <c r="M8" s="36"/>
      <c r="N8" s="36"/>
    </row>
    <row r="10" spans="1:14">
      <c r="A10" s="4" t="s">
        <v>9</v>
      </c>
      <c r="B10" s="36" t="s">
        <v>10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6" t="s">
        <v>11</v>
      </c>
      <c r="B12" s="28" t="s">
        <v>12</v>
      </c>
      <c r="C12" s="28" t="s">
        <v>13</v>
      </c>
      <c r="D12" s="30"/>
      <c r="E12" s="30" t="s">
        <v>14</v>
      </c>
      <c r="F12" s="30" t="s">
        <v>15</v>
      </c>
      <c r="G12" s="30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8" t="s">
        <v>22</v>
      </c>
    </row>
    <row r="13" spans="1:14">
      <c r="A13" s="27"/>
      <c r="B13" s="29"/>
      <c r="C13" s="29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9"/>
    </row>
    <row r="14" spans="1:14" s="1" customFormat="1">
      <c r="A14" s="9" t="s">
        <v>40</v>
      </c>
      <c r="B14" s="9" t="s">
        <v>47</v>
      </c>
      <c r="C14" s="10" t="s">
        <v>42</v>
      </c>
      <c r="D14" s="9" t="s">
        <v>25</v>
      </c>
      <c r="E14" s="9">
        <v>31</v>
      </c>
      <c r="F14" s="9">
        <v>23</v>
      </c>
      <c r="G14" s="9"/>
      <c r="H14" s="21"/>
      <c r="I14" s="23">
        <f t="shared" ref="I14:I24" si="0">(E14-SUM(F14:G14))-K14</f>
        <v>8</v>
      </c>
      <c r="J14" s="21"/>
      <c r="K14" s="23">
        <v>0</v>
      </c>
      <c r="L14" s="21">
        <v>0</v>
      </c>
      <c r="M14" s="9">
        <v>72</v>
      </c>
      <c r="N14" s="19">
        <v>0.74</v>
      </c>
    </row>
    <row r="15" spans="1:14" s="1" customFormat="1">
      <c r="A15" s="9" t="s">
        <v>40</v>
      </c>
      <c r="B15" s="9" t="s">
        <v>48</v>
      </c>
      <c r="C15" s="10" t="s">
        <v>42</v>
      </c>
      <c r="D15" s="9" t="s">
        <v>25</v>
      </c>
      <c r="E15" s="9">
        <v>31</v>
      </c>
      <c r="F15" s="9">
        <v>18</v>
      </c>
      <c r="G15" s="9"/>
      <c r="H15" s="21"/>
      <c r="I15" s="23">
        <v>13</v>
      </c>
      <c r="J15" s="21"/>
      <c r="K15" s="23">
        <v>0</v>
      </c>
      <c r="L15" s="21">
        <v>0</v>
      </c>
      <c r="M15" s="9">
        <v>39</v>
      </c>
      <c r="N15" s="19">
        <v>0.57999999999999996</v>
      </c>
    </row>
    <row r="16" spans="1:14" s="1" customFormat="1">
      <c r="A16" s="9" t="s">
        <v>40</v>
      </c>
      <c r="B16" s="9" t="s">
        <v>49</v>
      </c>
      <c r="C16" s="10" t="s">
        <v>42</v>
      </c>
      <c r="D16" s="9" t="s">
        <v>25</v>
      </c>
      <c r="E16" s="9">
        <v>31</v>
      </c>
      <c r="F16" s="9">
        <v>18</v>
      </c>
      <c r="G16" s="9"/>
      <c r="H16" s="21"/>
      <c r="I16" s="23">
        <v>13</v>
      </c>
      <c r="J16" s="21"/>
      <c r="K16" s="23">
        <v>0</v>
      </c>
      <c r="L16" s="21">
        <v>0</v>
      </c>
      <c r="M16" s="9">
        <v>43</v>
      </c>
      <c r="N16" s="19">
        <v>0.57999999999999996</v>
      </c>
    </row>
    <row r="17" spans="1:14" s="1" customFormat="1">
      <c r="A17" s="9" t="s">
        <v>40</v>
      </c>
      <c r="B17" s="9" t="s">
        <v>47</v>
      </c>
      <c r="C17" s="10" t="s">
        <v>43</v>
      </c>
      <c r="D17" s="9" t="s">
        <v>25</v>
      </c>
      <c r="E17" s="9">
        <v>30</v>
      </c>
      <c r="F17" s="9">
        <v>20</v>
      </c>
      <c r="G17" s="9"/>
      <c r="H17" s="21"/>
      <c r="I17" s="23">
        <v>10</v>
      </c>
      <c r="J17" s="21"/>
      <c r="K17" s="23">
        <v>0</v>
      </c>
      <c r="L17" s="21">
        <v>0</v>
      </c>
      <c r="M17" s="9">
        <v>54</v>
      </c>
      <c r="N17" s="19">
        <v>0.67</v>
      </c>
    </row>
    <row r="18" spans="1:14" s="1" customFormat="1">
      <c r="A18" s="9" t="s">
        <v>40</v>
      </c>
      <c r="B18" s="9" t="s">
        <v>48</v>
      </c>
      <c r="C18" s="10" t="s">
        <v>43</v>
      </c>
      <c r="D18" s="9" t="s">
        <v>25</v>
      </c>
      <c r="E18" s="9">
        <v>30</v>
      </c>
      <c r="F18" s="9">
        <v>19</v>
      </c>
      <c r="G18" s="9"/>
      <c r="I18" s="23">
        <v>11</v>
      </c>
      <c r="J18" s="21"/>
      <c r="K18" s="23">
        <v>0</v>
      </c>
      <c r="L18" s="21">
        <v>0</v>
      </c>
      <c r="M18" s="9">
        <v>52</v>
      </c>
      <c r="N18" s="19">
        <v>0.63</v>
      </c>
    </row>
    <row r="19" spans="1:14" s="1" customFormat="1">
      <c r="A19" s="9" t="s">
        <v>40</v>
      </c>
      <c r="B19" s="9" t="s">
        <v>49</v>
      </c>
      <c r="C19" s="10" t="s">
        <v>43</v>
      </c>
      <c r="D19" s="9" t="s">
        <v>25</v>
      </c>
      <c r="E19" s="9">
        <v>30</v>
      </c>
      <c r="F19" s="9">
        <v>19</v>
      </c>
      <c r="G19" s="9"/>
      <c r="H19" s="21"/>
      <c r="I19" s="23">
        <v>11</v>
      </c>
      <c r="J19" s="21"/>
      <c r="K19" s="23">
        <v>0</v>
      </c>
      <c r="L19" s="21">
        <v>0</v>
      </c>
      <c r="M19" s="9">
        <v>52</v>
      </c>
      <c r="N19" s="19">
        <v>0.63</v>
      </c>
    </row>
    <row r="20" spans="1:14" s="1" customFormat="1">
      <c r="A20" s="9" t="s">
        <v>41</v>
      </c>
      <c r="B20" s="9" t="s">
        <v>47</v>
      </c>
      <c r="C20" s="10" t="s">
        <v>44</v>
      </c>
      <c r="D20" s="9" t="s">
        <v>25</v>
      </c>
      <c r="E20" s="9">
        <v>27</v>
      </c>
      <c r="F20" s="9">
        <v>23</v>
      </c>
      <c r="G20" s="9"/>
      <c r="H20" s="21"/>
      <c r="I20" s="23">
        <f t="shared" si="0"/>
        <v>4</v>
      </c>
      <c r="J20" s="21"/>
      <c r="K20" s="23">
        <v>0</v>
      </c>
      <c r="L20" s="21">
        <v>0</v>
      </c>
      <c r="M20" s="9">
        <v>70</v>
      </c>
      <c r="N20" s="19">
        <v>0.85</v>
      </c>
    </row>
    <row r="21" spans="1:14" s="1" customFormat="1">
      <c r="A21" s="9" t="s">
        <v>41</v>
      </c>
      <c r="B21" s="9" t="s">
        <v>48</v>
      </c>
      <c r="C21" s="10" t="s">
        <v>44</v>
      </c>
      <c r="D21" s="9" t="s">
        <v>25</v>
      </c>
      <c r="E21" s="9">
        <v>27</v>
      </c>
      <c r="F21" s="9">
        <v>25</v>
      </c>
      <c r="G21" s="9"/>
      <c r="H21" s="21"/>
      <c r="I21" s="23">
        <v>2</v>
      </c>
      <c r="J21" s="21"/>
      <c r="K21" s="23">
        <v>0</v>
      </c>
      <c r="L21" s="21">
        <v>0</v>
      </c>
      <c r="M21" s="9">
        <v>81</v>
      </c>
      <c r="N21" s="19">
        <v>0.89</v>
      </c>
    </row>
    <row r="22" spans="1:14" s="1" customFormat="1">
      <c r="A22" s="9" t="s">
        <v>41</v>
      </c>
      <c r="B22" s="9" t="s">
        <v>49</v>
      </c>
      <c r="C22" s="10" t="s">
        <v>44</v>
      </c>
      <c r="D22" s="9" t="s">
        <v>25</v>
      </c>
      <c r="E22" s="9">
        <v>27</v>
      </c>
      <c r="F22" s="9">
        <v>25</v>
      </c>
      <c r="G22" s="9"/>
      <c r="H22" s="21"/>
      <c r="I22" s="23">
        <v>2</v>
      </c>
      <c r="J22" s="21"/>
      <c r="K22" s="23">
        <v>0</v>
      </c>
      <c r="L22" s="21">
        <v>0</v>
      </c>
      <c r="M22" s="9">
        <v>81</v>
      </c>
      <c r="N22" s="19">
        <v>0.93</v>
      </c>
    </row>
    <row r="23" spans="1:14" s="1" customFormat="1">
      <c r="A23" s="9" t="s">
        <v>41</v>
      </c>
      <c r="B23" s="9" t="s">
        <v>50</v>
      </c>
      <c r="C23" s="10" t="s">
        <v>44</v>
      </c>
      <c r="D23" s="9" t="s">
        <v>25</v>
      </c>
      <c r="E23" s="9">
        <v>27</v>
      </c>
      <c r="F23" s="9">
        <v>25</v>
      </c>
      <c r="G23" s="9"/>
      <c r="H23" s="21"/>
      <c r="I23" s="23">
        <v>2</v>
      </c>
      <c r="J23" s="21"/>
      <c r="K23" s="23">
        <v>0</v>
      </c>
      <c r="L23" s="21">
        <v>0</v>
      </c>
      <c r="M23" s="9">
        <v>75</v>
      </c>
      <c r="N23" s="19">
        <v>0.93</v>
      </c>
    </row>
    <row r="24" spans="1:14" s="1" customFormat="1">
      <c r="A24" s="9" t="s">
        <v>41</v>
      </c>
      <c r="B24" s="9" t="s">
        <v>47</v>
      </c>
      <c r="C24" s="10" t="s">
        <v>45</v>
      </c>
      <c r="D24" s="9" t="s">
        <v>25</v>
      </c>
      <c r="E24" s="9">
        <v>13</v>
      </c>
      <c r="F24" s="9">
        <v>13</v>
      </c>
      <c r="G24" s="9"/>
      <c r="H24" s="21"/>
      <c r="I24" s="23">
        <v>0</v>
      </c>
      <c r="J24" s="21"/>
      <c r="K24" s="23">
        <v>0</v>
      </c>
      <c r="L24" s="21">
        <v>0</v>
      </c>
      <c r="M24" s="9">
        <v>75</v>
      </c>
      <c r="N24" s="19">
        <v>1</v>
      </c>
    </row>
    <row r="25" spans="1:14" s="1" customFormat="1">
      <c r="A25" s="9" t="s">
        <v>41</v>
      </c>
      <c r="B25" s="9" t="s">
        <v>48</v>
      </c>
      <c r="C25" s="10" t="s">
        <v>45</v>
      </c>
      <c r="D25" s="9" t="s">
        <v>25</v>
      </c>
      <c r="E25" s="9">
        <v>13</v>
      </c>
      <c r="F25" s="9">
        <v>12</v>
      </c>
      <c r="G25" s="9" t="s">
        <v>26</v>
      </c>
      <c r="H25" s="21"/>
      <c r="I25" s="23">
        <v>1</v>
      </c>
      <c r="J25" s="21"/>
      <c r="K25" s="23">
        <v>0</v>
      </c>
      <c r="L25" s="21">
        <v>0</v>
      </c>
      <c r="M25" s="9">
        <v>73</v>
      </c>
      <c r="N25" s="19">
        <v>0.92</v>
      </c>
    </row>
    <row r="26" spans="1:14" s="1" customFormat="1">
      <c r="A26" s="9" t="s">
        <v>41</v>
      </c>
      <c r="B26" s="9" t="s">
        <v>49</v>
      </c>
      <c r="C26" s="10" t="s">
        <v>45</v>
      </c>
      <c r="D26" s="9" t="s">
        <v>25</v>
      </c>
      <c r="E26" s="9">
        <v>13</v>
      </c>
      <c r="F26" s="9">
        <v>12</v>
      </c>
      <c r="G26" s="9"/>
      <c r="H26" s="21"/>
      <c r="I26" s="23">
        <v>1</v>
      </c>
      <c r="J26" s="21"/>
      <c r="K26" s="23">
        <v>0</v>
      </c>
      <c r="L26" s="21">
        <v>0</v>
      </c>
      <c r="M26" s="9">
        <v>74</v>
      </c>
      <c r="N26" s="19">
        <v>0.92</v>
      </c>
    </row>
    <row r="27" spans="1:14" s="1" customFormat="1">
      <c r="A27" s="9" t="s">
        <v>41</v>
      </c>
      <c r="B27" s="9" t="s">
        <v>50</v>
      </c>
      <c r="C27" s="10" t="s">
        <v>45</v>
      </c>
      <c r="D27" s="9" t="s">
        <v>25</v>
      </c>
      <c r="E27" s="9">
        <v>13</v>
      </c>
      <c r="F27" s="9">
        <v>12</v>
      </c>
      <c r="G27" s="9"/>
      <c r="H27" s="21"/>
      <c r="I27" s="23">
        <v>1</v>
      </c>
      <c r="J27" s="21"/>
      <c r="K27" s="23">
        <v>0</v>
      </c>
      <c r="L27" s="21">
        <v>0</v>
      </c>
      <c r="M27" s="9">
        <v>75</v>
      </c>
      <c r="N27" s="19">
        <v>0.92</v>
      </c>
    </row>
    <row r="28" spans="1:14" s="1" customFormat="1">
      <c r="A28" s="22"/>
      <c r="B28" s="9"/>
      <c r="C28" s="9"/>
      <c r="D28" s="9"/>
      <c r="E28" s="9"/>
      <c r="F28" s="9"/>
      <c r="G28" s="9"/>
      <c r="H28" s="21"/>
      <c r="I28" s="23">
        <v>0</v>
      </c>
      <c r="J28" s="21"/>
      <c r="K28" s="23"/>
      <c r="L28" s="21"/>
      <c r="M28" s="9"/>
      <c r="N28" s="19"/>
    </row>
    <row r="29" spans="1:14" s="1" customFormat="1">
      <c r="A29" s="22"/>
      <c r="B29" s="9"/>
      <c r="C29" s="9"/>
      <c r="D29" s="9"/>
      <c r="E29" s="9"/>
      <c r="F29" s="9"/>
      <c r="G29" s="9"/>
      <c r="H29" s="21"/>
      <c r="I29" s="23">
        <v>0</v>
      </c>
      <c r="J29" s="21"/>
      <c r="K29" s="23"/>
      <c r="L29" s="21"/>
      <c r="M29" s="9"/>
      <c r="N29" s="19"/>
    </row>
    <row r="30" spans="1:14" s="1" customFormat="1">
      <c r="A30" s="22"/>
      <c r="B30" s="9"/>
      <c r="C30" s="9"/>
      <c r="D30" s="9"/>
      <c r="E30" s="9"/>
      <c r="F30" s="9"/>
      <c r="G30" s="9"/>
      <c r="H30" s="21"/>
      <c r="I30" s="23">
        <f t="shared" ref="I25:I34" si="1">(E30-SUM(F30:G30))-K30</f>
        <v>0</v>
      </c>
      <c r="J30" s="21"/>
      <c r="K30" s="23"/>
      <c r="L30" s="21"/>
      <c r="M30" s="9"/>
      <c r="N30" s="19"/>
    </row>
    <row r="31" spans="1:14" s="1" customFormat="1">
      <c r="A31" s="22"/>
      <c r="B31" s="9"/>
      <c r="C31" s="9"/>
      <c r="D31" s="9"/>
      <c r="E31" s="9"/>
      <c r="F31" s="9"/>
      <c r="G31" s="9"/>
      <c r="H31" s="21"/>
      <c r="I31" s="23">
        <f t="shared" si="1"/>
        <v>0</v>
      </c>
      <c r="J31" s="21"/>
      <c r="K31" s="23"/>
      <c r="L31" s="21"/>
      <c r="M31" s="9"/>
      <c r="N31" s="19"/>
    </row>
    <row r="32" spans="1:14" s="1" customFormat="1">
      <c r="A32" s="22"/>
      <c r="B32" s="9"/>
      <c r="C32" s="9"/>
      <c r="D32" s="9"/>
      <c r="E32" s="9"/>
      <c r="F32" s="9"/>
      <c r="G32" s="9"/>
      <c r="H32" s="21"/>
      <c r="I32" s="23">
        <f t="shared" si="1"/>
        <v>0</v>
      </c>
      <c r="J32" s="21"/>
      <c r="K32" s="23"/>
      <c r="L32" s="21"/>
      <c r="M32" s="9"/>
      <c r="N32" s="19"/>
    </row>
    <row r="33" spans="1:14" s="1" customFormat="1" ht="16.5" customHeight="1">
      <c r="A33" s="22"/>
      <c r="B33" s="9"/>
      <c r="C33" s="9"/>
      <c r="D33" s="9"/>
      <c r="E33" s="9"/>
      <c r="F33" s="9"/>
      <c r="G33" s="9"/>
      <c r="H33" s="21"/>
      <c r="I33" s="23">
        <f t="shared" si="1"/>
        <v>0</v>
      </c>
      <c r="J33" s="21"/>
      <c r="K33" s="23"/>
      <c r="L33" s="21"/>
      <c r="M33" s="9"/>
      <c r="N33" s="19"/>
    </row>
    <row r="34" spans="1:14">
      <c r="A34" s="12" t="s">
        <v>27</v>
      </c>
      <c r="B34" s="13" t="s">
        <v>28</v>
      </c>
      <c r="C34" s="13" t="s">
        <v>28</v>
      </c>
      <c r="D34" s="13" t="s">
        <v>28</v>
      </c>
      <c r="E34" s="13">
        <f>SUM(E14:E33)</f>
        <v>343</v>
      </c>
      <c r="F34" s="13">
        <f>SUM(F14:F33)</f>
        <v>264</v>
      </c>
      <c r="G34" s="13">
        <f>SUM(G14:G33)</f>
        <v>0</v>
      </c>
      <c r="H34" s="14"/>
      <c r="I34" s="13">
        <f t="shared" si="1"/>
        <v>79</v>
      </c>
      <c r="J34" s="14"/>
      <c r="K34" s="13">
        <f>SUM(K14:K33)</f>
        <v>0</v>
      </c>
      <c r="L34" s="14">
        <f t="shared" ref="L34" si="2">K34/E34</f>
        <v>0</v>
      </c>
      <c r="M34" s="13">
        <f>AVERAGE(M14:M33)</f>
        <v>65.428571428571431</v>
      </c>
      <c r="N34" s="20">
        <f>AVERAGE(N14:N33)</f>
        <v>0.79928571428571427</v>
      </c>
    </row>
    <row r="36" spans="1:14" ht="120" customHeight="1">
      <c r="A36" s="32" t="s">
        <v>29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8" spans="1:14">
      <c r="A38" s="15"/>
    </row>
    <row r="39" spans="1:14">
      <c r="B39" s="33" t="s">
        <v>30</v>
      </c>
      <c r="C39" s="33"/>
      <c r="D39" s="33"/>
      <c r="G39" s="34" t="s">
        <v>31</v>
      </c>
      <c r="H39" s="34"/>
      <c r="I39" s="34"/>
      <c r="J39" s="34"/>
    </row>
    <row r="40" spans="1:14" ht="62.25" customHeight="1">
      <c r="B40" s="35"/>
      <c r="C40" s="35"/>
      <c r="D40" s="35"/>
      <c r="G40" s="36"/>
      <c r="H40" s="36"/>
      <c r="I40" s="36"/>
      <c r="J40" s="36"/>
    </row>
    <row r="41" spans="1:14" hidden="1">
      <c r="A41" s="24" t="e">
        <v>#REF!</v>
      </c>
      <c r="B41" s="24"/>
      <c r="C41" s="7"/>
      <c r="E41" s="24"/>
      <c r="F41" s="24"/>
      <c r="G41" s="24"/>
      <c r="H41" s="24"/>
    </row>
    <row r="42" spans="1:14" hidden="1"/>
    <row r="43" spans="1:14" ht="45" customHeight="1">
      <c r="B43" s="25" t="str">
        <f>B10</f>
        <v>MC. HECTOR MIGUEL AMADOR CHAGALA</v>
      </c>
      <c r="C43" s="25"/>
      <c r="D43" s="25"/>
      <c r="E43" s="17"/>
      <c r="F43" s="17"/>
      <c r="G43" s="25" t="s">
        <v>32</v>
      </c>
      <c r="H43" s="25"/>
      <c r="I43" s="25"/>
      <c r="J43" s="25"/>
    </row>
  </sheetData>
  <mergeCells count="31">
    <mergeCell ref="B1:N1"/>
    <mergeCell ref="A3:N3"/>
    <mergeCell ref="A5:N5"/>
    <mergeCell ref="A6:D6"/>
    <mergeCell ref="E6:H6"/>
    <mergeCell ref="G40:J40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41:B41"/>
    <mergeCell ref="E41:H41"/>
    <mergeCell ref="B43:D43"/>
    <mergeCell ref="G43:J43"/>
    <mergeCell ref="A12:A13"/>
    <mergeCell ref="B12:B13"/>
    <mergeCell ref="C12:C13"/>
    <mergeCell ref="D12:D13"/>
    <mergeCell ref="E12:E13"/>
    <mergeCell ref="H12:H13"/>
    <mergeCell ref="I12:I13"/>
    <mergeCell ref="J12:J13"/>
    <mergeCell ref="A36:N36"/>
    <mergeCell ref="B39:D39"/>
    <mergeCell ref="G39:J39"/>
    <mergeCell ref="B40:D40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1" t="s">
        <v>3</v>
      </c>
      <c r="B6" s="41"/>
      <c r="C6" s="41"/>
      <c r="D6" s="41"/>
      <c r="E6" s="42" t="s">
        <v>33</v>
      </c>
      <c r="F6" s="42"/>
      <c r="G6" s="42"/>
      <c r="H6" s="42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6">
        <v>2</v>
      </c>
      <c r="C8" s="36"/>
      <c r="D8" s="6" t="s">
        <v>6</v>
      </c>
      <c r="E8" s="5">
        <f>'1'!E8</f>
        <v>4</v>
      </c>
      <c r="F8"/>
      <c r="G8" s="4" t="s">
        <v>7</v>
      </c>
      <c r="H8" s="5">
        <f>'1'!H8</f>
        <v>2</v>
      </c>
      <c r="I8" s="37" t="s">
        <v>8</v>
      </c>
      <c r="J8" s="37"/>
      <c r="K8" s="37"/>
      <c r="L8" s="36" t="str">
        <f>'1'!L8</f>
        <v>AGOSTO-DICIEMBRE 2024</v>
      </c>
      <c r="M8" s="36"/>
      <c r="N8" s="36"/>
    </row>
    <row r="10" spans="1:14">
      <c r="A10" s="4" t="s">
        <v>9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6" t="s">
        <v>11</v>
      </c>
      <c r="B12" s="28" t="s">
        <v>12</v>
      </c>
      <c r="C12" s="28" t="s">
        <v>13</v>
      </c>
      <c r="D12" s="30" t="s">
        <v>34</v>
      </c>
      <c r="E12" s="30" t="s">
        <v>14</v>
      </c>
      <c r="F12" s="30" t="s">
        <v>15</v>
      </c>
      <c r="G12" s="30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8" t="s">
        <v>22</v>
      </c>
    </row>
    <row r="13" spans="1:14">
      <c r="A13" s="27"/>
      <c r="B13" s="29"/>
      <c r="C13" s="29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9"/>
    </row>
    <row r="14" spans="1:14" s="1" customFormat="1" ht="26.4">
      <c r="A14" s="9" t="str">
        <f>'1'!A14</f>
        <v>MECANICA DE MATERIALES</v>
      </c>
      <c r="B14" s="9" t="s">
        <v>35</v>
      </c>
      <c r="C14" s="9" t="str">
        <f>'1'!C14</f>
        <v>302-A</v>
      </c>
      <c r="D14" s="9" t="str">
        <f>'1'!D14</f>
        <v>IEME</v>
      </c>
      <c r="E14" s="9">
        <f>'1'!E14</f>
        <v>31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31</v>
      </c>
      <c r="J14" s="11">
        <f t="shared" ref="J14:J28" si="2">I14/E14</f>
        <v>1</v>
      </c>
      <c r="K14" s="9">
        <v>0</v>
      </c>
      <c r="L14" s="11">
        <f t="shared" ref="L14:L28" si="3">K14/E14</f>
        <v>0</v>
      </c>
      <c r="M14" s="9"/>
      <c r="N14" s="19"/>
    </row>
    <row r="15" spans="1:14" s="1" customFormat="1">
      <c r="A15" s="9"/>
      <c r="B15" s="9"/>
      <c r="C15" s="9"/>
      <c r="D15" s="9"/>
      <c r="E15" s="9"/>
      <c r="F15" s="9"/>
      <c r="G15" s="9"/>
      <c r="H15" s="11" t="e">
        <f t="shared" si="0"/>
        <v>#DIV/0!</v>
      </c>
      <c r="I15" s="9">
        <f t="shared" si="1"/>
        <v>0</v>
      </c>
      <c r="J15" s="11" t="e">
        <f t="shared" si="2"/>
        <v>#DIV/0!</v>
      </c>
      <c r="K15" s="9"/>
      <c r="L15" s="11" t="e">
        <f t="shared" si="3"/>
        <v>#DIV/0!</v>
      </c>
      <c r="M15" s="9"/>
      <c r="N15" s="19"/>
    </row>
    <row r="16" spans="1:14" s="1" customFormat="1" ht="26.4">
      <c r="A16" s="9" t="str">
        <f>'1'!A20</f>
        <v>DISEÑO DE ELEMENTOS DE MAQUINAS</v>
      </c>
      <c r="B16" s="9"/>
      <c r="C16" s="9" t="str">
        <f>'1'!C20</f>
        <v>502-A</v>
      </c>
      <c r="D16" s="9" t="str">
        <f>'1'!D20</f>
        <v>IEME</v>
      </c>
      <c r="E16" s="9">
        <f>'1'!E20</f>
        <v>27</v>
      </c>
      <c r="F16" s="9"/>
      <c r="G16" s="9"/>
      <c r="H16" s="11">
        <f t="shared" si="0"/>
        <v>0</v>
      </c>
      <c r="I16" s="9">
        <f t="shared" si="1"/>
        <v>27</v>
      </c>
      <c r="J16" s="11">
        <f t="shared" si="2"/>
        <v>1</v>
      </c>
      <c r="K16" s="9"/>
      <c r="L16" s="11">
        <f t="shared" si="3"/>
        <v>0</v>
      </c>
      <c r="M16" s="9"/>
      <c r="N16" s="19"/>
    </row>
    <row r="17" spans="1:14" s="1" customFormat="1" ht="26.4">
      <c r="A17" s="9" t="str">
        <f>'1'!A24</f>
        <v>DISEÑO DE ELEMENTOS DE MAQUINAS</v>
      </c>
      <c r="B17" s="9"/>
      <c r="C17" s="9" t="str">
        <f>'1'!C24</f>
        <v>502-B</v>
      </c>
      <c r="D17" s="9" t="str">
        <f>'1'!D24</f>
        <v>IEME</v>
      </c>
      <c r="E17" s="9">
        <f>'1'!E24</f>
        <v>13</v>
      </c>
      <c r="F17" s="9"/>
      <c r="G17" s="9"/>
      <c r="H17" s="11">
        <f t="shared" si="0"/>
        <v>0</v>
      </c>
      <c r="I17" s="9">
        <f t="shared" si="1"/>
        <v>13</v>
      </c>
      <c r="J17" s="11">
        <f t="shared" si="2"/>
        <v>1</v>
      </c>
      <c r="K17" s="9"/>
      <c r="L17" s="11">
        <f t="shared" si="3"/>
        <v>0</v>
      </c>
      <c r="M17" s="9"/>
      <c r="N17" s="19"/>
    </row>
    <row r="18" spans="1:14" s="1" customFormat="1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1" t="e">
        <f t="shared" si="0"/>
        <v>#REF!</v>
      </c>
      <c r="I18" s="9" t="e">
        <f t="shared" si="1"/>
        <v>#REF!</v>
      </c>
      <c r="J18" s="11" t="e">
        <f t="shared" si="2"/>
        <v>#REF!</v>
      </c>
      <c r="K18" s="9"/>
      <c r="L18" s="11" t="e">
        <f t="shared" si="3"/>
        <v>#REF!</v>
      </c>
      <c r="M18" s="9"/>
      <c r="N18" s="19"/>
    </row>
    <row r="19" spans="1:14" s="1" customFormat="1">
      <c r="A19" s="9" t="str">
        <f>'1'!A25</f>
        <v>DISEÑO DE ELEMENTOS DE MAQUINAS</v>
      </c>
      <c r="B19" s="9"/>
      <c r="C19" s="9" t="str">
        <f>'1'!C25</f>
        <v>502-B</v>
      </c>
      <c r="D19" s="9" t="str">
        <f>'1'!D25</f>
        <v>IEME</v>
      </c>
      <c r="E19" s="9">
        <f>'1'!E25</f>
        <v>13</v>
      </c>
      <c r="F19" s="9"/>
      <c r="G19" s="9"/>
      <c r="H19" s="11">
        <f t="shared" si="0"/>
        <v>0</v>
      </c>
      <c r="I19" s="9">
        <f t="shared" si="1"/>
        <v>13</v>
      </c>
      <c r="J19" s="11">
        <f t="shared" si="2"/>
        <v>1</v>
      </c>
      <c r="K19" s="9"/>
      <c r="L19" s="11">
        <f t="shared" si="3"/>
        <v>0</v>
      </c>
      <c r="M19" s="9"/>
      <c r="N19" s="19"/>
    </row>
    <row r="20" spans="1:14" s="1" customFormat="1">
      <c r="A20" s="9" t="str">
        <f>'1'!A26</f>
        <v>DISEÑO DE ELEMENTOS DE MAQUINAS</v>
      </c>
      <c r="B20" s="9"/>
      <c r="C20" s="9" t="str">
        <f>'1'!C26</f>
        <v>502-B</v>
      </c>
      <c r="D20" s="9" t="str">
        <f>'1'!D26</f>
        <v>IEME</v>
      </c>
      <c r="E20" s="9">
        <f>'1'!E26</f>
        <v>13</v>
      </c>
      <c r="F20" s="9"/>
      <c r="G20" s="9"/>
      <c r="H20" s="11">
        <f t="shared" si="0"/>
        <v>0</v>
      </c>
      <c r="I20" s="9">
        <f t="shared" si="1"/>
        <v>13</v>
      </c>
      <c r="J20" s="11">
        <f t="shared" si="2"/>
        <v>1</v>
      </c>
      <c r="K20" s="9"/>
      <c r="L20" s="11">
        <f t="shared" si="3"/>
        <v>0</v>
      </c>
      <c r="M20" s="9"/>
      <c r="N20" s="19"/>
    </row>
    <row r="21" spans="1:14" s="1" customFormat="1">
      <c r="A21" s="9" t="str">
        <f>'1'!A27</f>
        <v>DISEÑO DE ELEMENTOS DE MAQUINAS</v>
      </c>
      <c r="B21" s="9"/>
      <c r="C21" s="9" t="str">
        <f>'1'!C27</f>
        <v>502-B</v>
      </c>
      <c r="D21" s="9" t="str">
        <f>'1'!D27</f>
        <v>IEME</v>
      </c>
      <c r="E21" s="9">
        <f>'1'!E27</f>
        <v>13</v>
      </c>
      <c r="F21" s="9"/>
      <c r="G21" s="9"/>
      <c r="H21" s="11">
        <f t="shared" si="0"/>
        <v>0</v>
      </c>
      <c r="I21" s="9">
        <f t="shared" si="1"/>
        <v>13</v>
      </c>
      <c r="J21" s="11">
        <f t="shared" si="2"/>
        <v>1</v>
      </c>
      <c r="K21" s="9"/>
      <c r="L21" s="11">
        <f t="shared" si="3"/>
        <v>0</v>
      </c>
      <c r="M21" s="9"/>
      <c r="N21" s="19"/>
    </row>
    <row r="22" spans="1:14" s="1" customFormat="1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27</v>
      </c>
      <c r="B28" s="13" t="s">
        <v>28</v>
      </c>
      <c r="C28" s="13" t="s">
        <v>28</v>
      </c>
      <c r="D28" s="13" t="s">
        <v>28</v>
      </c>
      <c r="E28" s="13" t="e">
        <f>SUM(E14:E27)</f>
        <v>#REF!</v>
      </c>
      <c r="F28" s="13">
        <f>SUM(F14:F27)</f>
        <v>0</v>
      </c>
      <c r="G28" s="13">
        <f>SUM(G14:G27)</f>
        <v>0</v>
      </c>
      <c r="H28" s="14" t="e">
        <f>SUM(F28:G28)/E28</f>
        <v>#REF!</v>
      </c>
      <c r="I28" s="13" t="e">
        <f t="shared" si="1"/>
        <v>#REF!</v>
      </c>
      <c r="J28" s="14" t="e">
        <f t="shared" si="2"/>
        <v>#REF!</v>
      </c>
      <c r="K28" s="13">
        <f>SUM(K14:K27)</f>
        <v>0</v>
      </c>
      <c r="L28" s="14" t="e">
        <f t="shared" si="3"/>
        <v>#REF!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5"/>
    </row>
    <row r="33" spans="1:10">
      <c r="B33" s="33" t="s">
        <v>30</v>
      </c>
      <c r="C33" s="33"/>
      <c r="D33" s="33"/>
      <c r="G33" s="34" t="s">
        <v>31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4" t="e">
        <v>#REF!</v>
      </c>
      <c r="B35" s="24"/>
      <c r="C35" s="7"/>
      <c r="E35" s="24"/>
      <c r="F35" s="24"/>
      <c r="G35" s="24"/>
      <c r="H35" s="24"/>
    </row>
    <row r="36" spans="1:10" hidden="1"/>
    <row r="37" spans="1:10" ht="45" customHeight="1">
      <c r="B37" s="25" t="str">
        <f>B10</f>
        <v>MC. HECTOR MIGUEL AMADOR CHAGALA</v>
      </c>
      <c r="C37" s="25"/>
      <c r="D37" s="25"/>
      <c r="E37" s="17"/>
      <c r="F37" s="17"/>
      <c r="G37" s="25"/>
      <c r="H37" s="25"/>
      <c r="I37" s="25"/>
      <c r="J37" s="2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1" t="s">
        <v>3</v>
      </c>
      <c r="B6" s="41"/>
      <c r="C6" s="41"/>
      <c r="D6" s="41"/>
      <c r="E6" s="42" t="s">
        <v>36</v>
      </c>
      <c r="F6" s="42"/>
      <c r="G6" s="42"/>
      <c r="H6" s="42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6">
        <v>3</v>
      </c>
      <c r="C8" s="36"/>
      <c r="D8" s="6" t="s">
        <v>6</v>
      </c>
      <c r="E8" s="5">
        <f>'1'!E8</f>
        <v>4</v>
      </c>
      <c r="F8"/>
      <c r="G8" s="4" t="s">
        <v>7</v>
      </c>
      <c r="H8" s="5">
        <f>'1'!H8</f>
        <v>2</v>
      </c>
      <c r="I8" s="37" t="s">
        <v>8</v>
      </c>
      <c r="J8" s="37"/>
      <c r="K8" s="37"/>
      <c r="L8" s="36" t="str">
        <f>'1'!L8</f>
        <v>AGOSTO-DICIEMBRE 2024</v>
      </c>
      <c r="M8" s="36"/>
      <c r="N8" s="36"/>
    </row>
    <row r="10" spans="1:14">
      <c r="A10" s="4" t="s">
        <v>9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6" t="s">
        <v>11</v>
      </c>
      <c r="B12" s="28" t="s">
        <v>12</v>
      </c>
      <c r="C12" s="28" t="s">
        <v>13</v>
      </c>
      <c r="D12" s="30" t="s">
        <v>34</v>
      </c>
      <c r="E12" s="30" t="s">
        <v>14</v>
      </c>
      <c r="F12" s="30" t="s">
        <v>15</v>
      </c>
      <c r="G12" s="30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8" t="s">
        <v>22</v>
      </c>
    </row>
    <row r="13" spans="1:14">
      <c r="A13" s="27"/>
      <c r="B13" s="29"/>
      <c r="C13" s="29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9"/>
    </row>
    <row r="14" spans="1:14" s="1" customFormat="1" ht="26.4">
      <c r="A14" s="9" t="str">
        <f>'1'!A14</f>
        <v>MECANICA DE MATERIALES</v>
      </c>
      <c r="B14" s="9"/>
      <c r="C14" s="9" t="str">
        <f>'1'!C14</f>
        <v>302-A</v>
      </c>
      <c r="D14" s="9" t="str">
        <f>'1'!D14</f>
        <v>IEME</v>
      </c>
      <c r="E14" s="9">
        <f>'1'!E14</f>
        <v>31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31</v>
      </c>
      <c r="J14" s="11">
        <f t="shared" ref="J14:J28" si="2">I14/E14</f>
        <v>1</v>
      </c>
      <c r="K14" s="9"/>
      <c r="L14" s="11">
        <f t="shared" ref="L14:L28" si="3">K14/E14</f>
        <v>0</v>
      </c>
      <c r="M14" s="9"/>
      <c r="N14" s="19"/>
    </row>
    <row r="15" spans="1:14" s="1" customFormat="1" ht="26.4">
      <c r="A15" s="9" t="str">
        <f>'1'!A17</f>
        <v>MECANICA DE MATERIALES</v>
      </c>
      <c r="B15" s="9"/>
      <c r="C15" s="9" t="str">
        <f>'1'!C17</f>
        <v>302-B</v>
      </c>
      <c r="D15" s="9" t="str">
        <f>'1'!D17</f>
        <v>IEME</v>
      </c>
      <c r="E15" s="9">
        <f>'1'!E17</f>
        <v>30</v>
      </c>
      <c r="F15" s="9"/>
      <c r="G15" s="9"/>
      <c r="H15" s="11">
        <f t="shared" si="0"/>
        <v>0</v>
      </c>
      <c r="I15" s="9">
        <f t="shared" si="1"/>
        <v>30</v>
      </c>
      <c r="J15" s="11">
        <f t="shared" si="2"/>
        <v>1</v>
      </c>
      <c r="K15" s="9"/>
      <c r="L15" s="11">
        <f t="shared" si="3"/>
        <v>0</v>
      </c>
      <c r="M15" s="9"/>
      <c r="N15" s="19"/>
    </row>
    <row r="16" spans="1:14" s="1" customFormat="1" ht="26.4">
      <c r="A16" s="9" t="str">
        <f>'1'!A20</f>
        <v>DISEÑO DE ELEMENTOS DE MAQUINAS</v>
      </c>
      <c r="B16" s="9"/>
      <c r="C16" s="9" t="str">
        <f>'1'!C20</f>
        <v>502-A</v>
      </c>
      <c r="D16" s="9" t="str">
        <f>'1'!D20</f>
        <v>IEME</v>
      </c>
      <c r="E16" s="9">
        <f>'1'!E20</f>
        <v>27</v>
      </c>
      <c r="F16" s="9"/>
      <c r="G16" s="9"/>
      <c r="H16" s="11">
        <f t="shared" si="0"/>
        <v>0</v>
      </c>
      <c r="I16" s="9">
        <f t="shared" si="1"/>
        <v>27</v>
      </c>
      <c r="J16" s="11">
        <f t="shared" si="2"/>
        <v>1</v>
      </c>
      <c r="K16" s="9"/>
      <c r="L16" s="11">
        <f t="shared" si="3"/>
        <v>0</v>
      </c>
      <c r="M16" s="9"/>
      <c r="N16" s="19"/>
    </row>
    <row r="17" spans="1:14" s="1" customFormat="1" ht="26.4">
      <c r="A17" s="9" t="str">
        <f>'1'!A24</f>
        <v>DISEÑO DE ELEMENTOS DE MAQUINAS</v>
      </c>
      <c r="B17" s="9"/>
      <c r="C17" s="9" t="str">
        <f>'1'!C24</f>
        <v>502-B</v>
      </c>
      <c r="D17" s="9" t="str">
        <f>'1'!D24</f>
        <v>IEME</v>
      </c>
      <c r="E17" s="9">
        <f>'1'!E24</f>
        <v>13</v>
      </c>
      <c r="F17" s="9"/>
      <c r="G17" s="9"/>
      <c r="H17" s="11">
        <f t="shared" si="0"/>
        <v>0</v>
      </c>
      <c r="I17" s="9">
        <f t="shared" si="1"/>
        <v>13</v>
      </c>
      <c r="J17" s="11">
        <f t="shared" si="2"/>
        <v>1</v>
      </c>
      <c r="K17" s="9"/>
      <c r="L17" s="11">
        <f t="shared" si="3"/>
        <v>0</v>
      </c>
      <c r="M17" s="9"/>
      <c r="N17" s="19"/>
    </row>
    <row r="18" spans="1:14" s="1" customFormat="1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1" t="e">
        <f t="shared" si="0"/>
        <v>#REF!</v>
      </c>
      <c r="I18" s="9" t="e">
        <f t="shared" si="1"/>
        <v>#REF!</v>
      </c>
      <c r="J18" s="11" t="e">
        <f t="shared" si="2"/>
        <v>#REF!</v>
      </c>
      <c r="K18" s="9"/>
      <c r="L18" s="11" t="e">
        <f t="shared" si="3"/>
        <v>#REF!</v>
      </c>
      <c r="M18" s="9"/>
      <c r="N18" s="19"/>
    </row>
    <row r="19" spans="1:14" s="1" customFormat="1">
      <c r="A19" s="9" t="str">
        <f>'1'!A25</f>
        <v>DISEÑO DE ELEMENTOS DE MAQUINAS</v>
      </c>
      <c r="B19" s="9"/>
      <c r="C19" s="9" t="str">
        <f>'1'!C25</f>
        <v>502-B</v>
      </c>
      <c r="D19" s="9" t="str">
        <f>'1'!D25</f>
        <v>IEME</v>
      </c>
      <c r="E19" s="9">
        <f>'1'!E25</f>
        <v>13</v>
      </c>
      <c r="F19" s="9"/>
      <c r="G19" s="9"/>
      <c r="H19" s="11">
        <f t="shared" si="0"/>
        <v>0</v>
      </c>
      <c r="I19" s="9">
        <f t="shared" si="1"/>
        <v>13</v>
      </c>
      <c r="J19" s="11">
        <f t="shared" si="2"/>
        <v>1</v>
      </c>
      <c r="K19" s="9"/>
      <c r="L19" s="11">
        <f t="shared" si="3"/>
        <v>0</v>
      </c>
      <c r="M19" s="9"/>
      <c r="N19" s="19"/>
    </row>
    <row r="20" spans="1:14" s="1" customFormat="1">
      <c r="A20" s="9" t="str">
        <f>'1'!A26</f>
        <v>DISEÑO DE ELEMENTOS DE MAQUINAS</v>
      </c>
      <c r="B20" s="9"/>
      <c r="C20" s="9" t="str">
        <f>'1'!C26</f>
        <v>502-B</v>
      </c>
      <c r="D20" s="9" t="str">
        <f>'1'!D26</f>
        <v>IEME</v>
      </c>
      <c r="E20" s="9">
        <f>'1'!E26</f>
        <v>13</v>
      </c>
      <c r="F20" s="9"/>
      <c r="G20" s="9"/>
      <c r="H20" s="11">
        <f t="shared" si="0"/>
        <v>0</v>
      </c>
      <c r="I20" s="9">
        <f t="shared" si="1"/>
        <v>13</v>
      </c>
      <c r="J20" s="11">
        <f t="shared" si="2"/>
        <v>1</v>
      </c>
      <c r="K20" s="9"/>
      <c r="L20" s="11">
        <f t="shared" si="3"/>
        <v>0</v>
      </c>
      <c r="M20" s="9"/>
      <c r="N20" s="19"/>
    </row>
    <row r="21" spans="1:14" s="1" customFormat="1">
      <c r="A21" s="9" t="str">
        <f>'1'!A27</f>
        <v>DISEÑO DE ELEMENTOS DE MAQUINAS</v>
      </c>
      <c r="B21" s="9"/>
      <c r="C21" s="9" t="str">
        <f>'1'!C27</f>
        <v>502-B</v>
      </c>
      <c r="D21" s="9" t="str">
        <f>'1'!D27</f>
        <v>IEME</v>
      </c>
      <c r="E21" s="9">
        <f>'1'!E27</f>
        <v>13</v>
      </c>
      <c r="F21" s="9"/>
      <c r="G21" s="9"/>
      <c r="H21" s="11">
        <f t="shared" si="0"/>
        <v>0</v>
      </c>
      <c r="I21" s="9">
        <f t="shared" si="1"/>
        <v>13</v>
      </c>
      <c r="J21" s="11">
        <f t="shared" si="2"/>
        <v>1</v>
      </c>
      <c r="K21" s="9"/>
      <c r="L21" s="11">
        <f t="shared" si="3"/>
        <v>0</v>
      </c>
      <c r="M21" s="9"/>
      <c r="N21" s="19"/>
    </row>
    <row r="22" spans="1:14" s="1" customFormat="1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27</v>
      </c>
      <c r="B28" s="13" t="s">
        <v>28</v>
      </c>
      <c r="C28" s="13" t="s">
        <v>28</v>
      </c>
      <c r="D28" s="13" t="s">
        <v>28</v>
      </c>
      <c r="E28" s="13" t="e">
        <f>SUM(E14:E27)</f>
        <v>#REF!</v>
      </c>
      <c r="F28" s="13">
        <f>SUM(F14:F27)</f>
        <v>0</v>
      </c>
      <c r="G28" s="13">
        <f>SUM(G14:G27)</f>
        <v>0</v>
      </c>
      <c r="H28" s="14" t="e">
        <f>SUM(F28:G28)/E28</f>
        <v>#REF!</v>
      </c>
      <c r="I28" s="13" t="e">
        <f t="shared" si="1"/>
        <v>#REF!</v>
      </c>
      <c r="J28" s="14" t="e">
        <f t="shared" si="2"/>
        <v>#REF!</v>
      </c>
      <c r="K28" s="13">
        <f>SUM(K14:K27)</f>
        <v>0</v>
      </c>
      <c r="L28" s="14" t="e">
        <f t="shared" si="3"/>
        <v>#REF!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5"/>
    </row>
    <row r="33" spans="1:10">
      <c r="B33" s="33" t="s">
        <v>30</v>
      </c>
      <c r="C33" s="33"/>
      <c r="D33" s="33"/>
      <c r="G33" s="34" t="s">
        <v>31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4" t="e">
        <v>#REF!</v>
      </c>
      <c r="B35" s="24"/>
      <c r="C35" s="7"/>
      <c r="E35" s="24"/>
      <c r="F35" s="24"/>
      <c r="G35" s="24"/>
      <c r="H35" s="24"/>
    </row>
    <row r="36" spans="1:10" hidden="1"/>
    <row r="37" spans="1:10" ht="45" customHeight="1">
      <c r="B37" s="25" t="str">
        <f>B10</f>
        <v>MC. HECTOR MIGUEL AMADOR CHAGALA</v>
      </c>
      <c r="C37" s="25"/>
      <c r="D37" s="25"/>
      <c r="E37" s="17"/>
      <c r="F37" s="17"/>
      <c r="G37" s="25"/>
      <c r="H37" s="25"/>
      <c r="I37" s="25"/>
      <c r="J37" s="2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1" t="s">
        <v>3</v>
      </c>
      <c r="B6" s="41"/>
      <c r="C6" s="41"/>
      <c r="D6" s="41"/>
      <c r="E6" s="42" t="s">
        <v>36</v>
      </c>
      <c r="F6" s="42"/>
      <c r="G6" s="42"/>
      <c r="H6" s="42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6">
        <v>4</v>
      </c>
      <c r="C8" s="36"/>
      <c r="D8" s="6" t="s">
        <v>6</v>
      </c>
      <c r="E8" s="5">
        <f>'1'!E8</f>
        <v>4</v>
      </c>
      <c r="F8"/>
      <c r="G8" s="4" t="s">
        <v>7</v>
      </c>
      <c r="H8" s="5">
        <f>'1'!H8</f>
        <v>2</v>
      </c>
      <c r="I8" s="37" t="s">
        <v>8</v>
      </c>
      <c r="J8" s="37"/>
      <c r="K8" s="37"/>
      <c r="L8" s="36" t="str">
        <f>'1'!L8</f>
        <v>AGOSTO-DICIEMBRE 2024</v>
      </c>
      <c r="M8" s="36"/>
      <c r="N8" s="36"/>
    </row>
    <row r="10" spans="1:14">
      <c r="A10" s="4" t="s">
        <v>9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6" t="s">
        <v>11</v>
      </c>
      <c r="B12" s="28" t="s">
        <v>12</v>
      </c>
      <c r="C12" s="28" t="s">
        <v>13</v>
      </c>
      <c r="D12" s="30" t="s">
        <v>34</v>
      </c>
      <c r="E12" s="30" t="s">
        <v>14</v>
      </c>
      <c r="F12" s="30" t="s">
        <v>15</v>
      </c>
      <c r="G12" s="30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8" t="s">
        <v>22</v>
      </c>
    </row>
    <row r="13" spans="1:14">
      <c r="A13" s="27"/>
      <c r="B13" s="29"/>
      <c r="C13" s="29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9"/>
    </row>
    <row r="14" spans="1:14" s="1" customFormat="1" ht="26.4">
      <c r="A14" s="9" t="str">
        <f>'1'!A14</f>
        <v>MECANICA DE MATERIALES</v>
      </c>
      <c r="B14" s="9"/>
      <c r="C14" s="9" t="str">
        <f>'1'!C14</f>
        <v>302-A</v>
      </c>
      <c r="D14" s="9" t="str">
        <f>'1'!D14</f>
        <v>IEME</v>
      </c>
      <c r="E14" s="9">
        <f>'1'!E14</f>
        <v>31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31</v>
      </c>
      <c r="J14" s="11">
        <f t="shared" ref="J14:J28" si="2">I14/E14</f>
        <v>1</v>
      </c>
      <c r="K14" s="9"/>
      <c r="L14" s="11">
        <f t="shared" ref="L14:L28" si="3">K14/E14</f>
        <v>0</v>
      </c>
      <c r="M14" s="9"/>
      <c r="N14" s="19"/>
    </row>
    <row r="15" spans="1:14" s="1" customFormat="1" ht="26.4">
      <c r="A15" s="9" t="str">
        <f>'1'!A17</f>
        <v>MECANICA DE MATERIALES</v>
      </c>
      <c r="B15" s="9"/>
      <c r="C15" s="9" t="str">
        <f>'1'!C17</f>
        <v>302-B</v>
      </c>
      <c r="D15" s="9" t="str">
        <f>'1'!D17</f>
        <v>IEME</v>
      </c>
      <c r="E15" s="9">
        <f>'1'!E17</f>
        <v>30</v>
      </c>
      <c r="F15" s="9"/>
      <c r="G15" s="9"/>
      <c r="H15" s="11">
        <f t="shared" si="0"/>
        <v>0</v>
      </c>
      <c r="I15" s="9">
        <f t="shared" si="1"/>
        <v>30</v>
      </c>
      <c r="J15" s="11">
        <f t="shared" si="2"/>
        <v>1</v>
      </c>
      <c r="K15" s="9"/>
      <c r="L15" s="11">
        <f t="shared" si="3"/>
        <v>0</v>
      </c>
      <c r="M15" s="9"/>
      <c r="N15" s="19"/>
    </row>
    <row r="16" spans="1:14" s="1" customFormat="1" ht="26.4">
      <c r="A16" s="9" t="str">
        <f>'1'!A20</f>
        <v>DISEÑO DE ELEMENTOS DE MAQUINAS</v>
      </c>
      <c r="B16" s="9"/>
      <c r="C16" s="9" t="str">
        <f>'1'!C20</f>
        <v>502-A</v>
      </c>
      <c r="D16" s="9" t="str">
        <f>'1'!D20</f>
        <v>IEME</v>
      </c>
      <c r="E16" s="9">
        <f>'1'!E20</f>
        <v>27</v>
      </c>
      <c r="F16" s="9"/>
      <c r="G16" s="9"/>
      <c r="H16" s="11">
        <f t="shared" si="0"/>
        <v>0</v>
      </c>
      <c r="I16" s="9">
        <f t="shared" si="1"/>
        <v>27</v>
      </c>
      <c r="J16" s="11">
        <f t="shared" si="2"/>
        <v>1</v>
      </c>
      <c r="K16" s="9"/>
      <c r="L16" s="11">
        <f t="shared" si="3"/>
        <v>0</v>
      </c>
      <c r="M16" s="9"/>
      <c r="N16" s="19"/>
    </row>
    <row r="17" spans="1:14" s="1" customFormat="1" ht="26.4">
      <c r="A17" s="9" t="str">
        <f>'1'!A24</f>
        <v>DISEÑO DE ELEMENTOS DE MAQUINAS</v>
      </c>
      <c r="B17" s="9"/>
      <c r="C17" s="9" t="str">
        <f>'1'!C24</f>
        <v>502-B</v>
      </c>
      <c r="D17" s="9" t="str">
        <f>'1'!D24</f>
        <v>IEME</v>
      </c>
      <c r="E17" s="9">
        <f>'1'!E24</f>
        <v>13</v>
      </c>
      <c r="F17" s="9"/>
      <c r="G17" s="9"/>
      <c r="H17" s="11">
        <f t="shared" si="0"/>
        <v>0</v>
      </c>
      <c r="I17" s="9">
        <f t="shared" si="1"/>
        <v>13</v>
      </c>
      <c r="J17" s="11">
        <f t="shared" si="2"/>
        <v>1</v>
      </c>
      <c r="K17" s="9"/>
      <c r="L17" s="11">
        <f t="shared" si="3"/>
        <v>0</v>
      </c>
      <c r="M17" s="9"/>
      <c r="N17" s="19"/>
    </row>
    <row r="18" spans="1:14" s="1" customFormat="1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1" t="e">
        <f t="shared" si="0"/>
        <v>#REF!</v>
      </c>
      <c r="I18" s="9" t="e">
        <f t="shared" si="1"/>
        <v>#REF!</v>
      </c>
      <c r="J18" s="11" t="e">
        <f t="shared" si="2"/>
        <v>#REF!</v>
      </c>
      <c r="K18" s="9"/>
      <c r="L18" s="11" t="e">
        <f t="shared" si="3"/>
        <v>#REF!</v>
      </c>
      <c r="M18" s="9"/>
      <c r="N18" s="19"/>
    </row>
    <row r="19" spans="1:14" s="1" customFormat="1">
      <c r="A19" s="9" t="str">
        <f>'1'!A25</f>
        <v>DISEÑO DE ELEMENTOS DE MAQUINAS</v>
      </c>
      <c r="B19" s="9"/>
      <c r="C19" s="9" t="str">
        <f>'1'!C25</f>
        <v>502-B</v>
      </c>
      <c r="D19" s="9" t="str">
        <f>'1'!D25</f>
        <v>IEME</v>
      </c>
      <c r="E19" s="9">
        <f>'1'!E25</f>
        <v>13</v>
      </c>
      <c r="F19" s="9"/>
      <c r="G19" s="9"/>
      <c r="H19" s="11">
        <f t="shared" si="0"/>
        <v>0</v>
      </c>
      <c r="I19" s="9">
        <f t="shared" si="1"/>
        <v>13</v>
      </c>
      <c r="J19" s="11">
        <f t="shared" si="2"/>
        <v>1</v>
      </c>
      <c r="K19" s="9"/>
      <c r="L19" s="11">
        <f t="shared" si="3"/>
        <v>0</v>
      </c>
      <c r="M19" s="9"/>
      <c r="N19" s="19"/>
    </row>
    <row r="20" spans="1:14" s="1" customFormat="1">
      <c r="A20" s="9" t="str">
        <f>'1'!A26</f>
        <v>DISEÑO DE ELEMENTOS DE MAQUINAS</v>
      </c>
      <c r="B20" s="9"/>
      <c r="C20" s="9" t="str">
        <f>'1'!C26</f>
        <v>502-B</v>
      </c>
      <c r="D20" s="9" t="str">
        <f>'1'!D26</f>
        <v>IEME</v>
      </c>
      <c r="E20" s="9">
        <f>'1'!E26</f>
        <v>13</v>
      </c>
      <c r="F20" s="9"/>
      <c r="G20" s="9"/>
      <c r="H20" s="11">
        <f t="shared" si="0"/>
        <v>0</v>
      </c>
      <c r="I20" s="9">
        <f t="shared" si="1"/>
        <v>13</v>
      </c>
      <c r="J20" s="11">
        <f t="shared" si="2"/>
        <v>1</v>
      </c>
      <c r="K20" s="9"/>
      <c r="L20" s="11">
        <f t="shared" si="3"/>
        <v>0</v>
      </c>
      <c r="M20" s="9"/>
      <c r="N20" s="19"/>
    </row>
    <row r="21" spans="1:14" s="1" customFormat="1">
      <c r="A21" s="9" t="str">
        <f>'1'!A27</f>
        <v>DISEÑO DE ELEMENTOS DE MAQUINAS</v>
      </c>
      <c r="B21" s="9"/>
      <c r="C21" s="9" t="str">
        <f>'1'!C27</f>
        <v>502-B</v>
      </c>
      <c r="D21" s="9" t="str">
        <f>'1'!D27</f>
        <v>IEME</v>
      </c>
      <c r="E21" s="9">
        <f>'1'!E27</f>
        <v>13</v>
      </c>
      <c r="F21" s="9"/>
      <c r="G21" s="9"/>
      <c r="H21" s="11">
        <f t="shared" si="0"/>
        <v>0</v>
      </c>
      <c r="I21" s="9">
        <f t="shared" si="1"/>
        <v>13</v>
      </c>
      <c r="J21" s="11">
        <f t="shared" si="2"/>
        <v>1</v>
      </c>
      <c r="K21" s="9"/>
      <c r="L21" s="11">
        <f t="shared" si="3"/>
        <v>0</v>
      </c>
      <c r="M21" s="9"/>
      <c r="N21" s="19"/>
    </row>
    <row r="22" spans="1:14" s="1" customFormat="1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27</v>
      </c>
      <c r="B28" s="13" t="s">
        <v>28</v>
      </c>
      <c r="C28" s="13" t="s">
        <v>28</v>
      </c>
      <c r="D28" s="13" t="s">
        <v>28</v>
      </c>
      <c r="E28" s="13" t="e">
        <f>SUM(E14:E27)</f>
        <v>#REF!</v>
      </c>
      <c r="F28" s="13">
        <f>SUM(F14:F27)</f>
        <v>0</v>
      </c>
      <c r="G28" s="13">
        <f>SUM(G14:G27)</f>
        <v>0</v>
      </c>
      <c r="H28" s="14" t="e">
        <f>SUM(F28:G28)/E28</f>
        <v>#REF!</v>
      </c>
      <c r="I28" s="13" t="e">
        <f t="shared" si="1"/>
        <v>#REF!</v>
      </c>
      <c r="J28" s="14" t="e">
        <f t="shared" si="2"/>
        <v>#REF!</v>
      </c>
      <c r="K28" s="13">
        <f>SUM(K14:K27)</f>
        <v>0</v>
      </c>
      <c r="L28" s="14" t="e">
        <f t="shared" si="3"/>
        <v>#REF!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5"/>
    </row>
    <row r="33" spans="1:10">
      <c r="B33" s="33" t="s">
        <v>30</v>
      </c>
      <c r="C33" s="33"/>
      <c r="D33" s="33"/>
      <c r="G33" s="34" t="s">
        <v>31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4" t="e">
        <v>#REF!</v>
      </c>
      <c r="B35" s="24"/>
      <c r="C35" s="7"/>
      <c r="E35" s="24"/>
      <c r="F35" s="24"/>
      <c r="G35" s="24"/>
      <c r="H35" s="24"/>
    </row>
    <row r="36" spans="1:10" hidden="1"/>
    <row r="37" spans="1:10" ht="45" customHeight="1">
      <c r="B37" s="25" t="str">
        <f>B10</f>
        <v>MC. HECTOR MIGUEL AMADOR CHAGALA</v>
      </c>
      <c r="C37" s="25"/>
      <c r="D37" s="25"/>
      <c r="E37" s="17"/>
      <c r="F37" s="17"/>
      <c r="G37" s="25"/>
      <c r="H37" s="25"/>
      <c r="I37" s="25"/>
      <c r="J37" s="2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7"/>
  <sheetViews>
    <sheetView workbookViewId="0">
      <selection activeCell="H17" sqref="H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1" t="s">
        <v>3</v>
      </c>
      <c r="B6" s="41"/>
      <c r="C6" s="41"/>
      <c r="D6" s="41"/>
      <c r="E6" s="42" t="s">
        <v>37</v>
      </c>
      <c r="F6" s="42"/>
      <c r="G6" s="42"/>
      <c r="H6" s="42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6" t="s">
        <v>38</v>
      </c>
      <c r="C8" s="36"/>
      <c r="D8" s="6" t="s">
        <v>6</v>
      </c>
      <c r="E8" s="5">
        <f>'1'!E8</f>
        <v>4</v>
      </c>
      <c r="F8"/>
      <c r="G8" s="4" t="s">
        <v>7</v>
      </c>
      <c r="H8" s="5">
        <f>'1'!H8</f>
        <v>2</v>
      </c>
      <c r="I8" s="37" t="s">
        <v>8</v>
      </c>
      <c r="J8" s="37"/>
      <c r="K8" s="37"/>
      <c r="L8" s="36" t="str">
        <f>'1'!L8</f>
        <v>AGOSTO-DICIEMBRE 2024</v>
      </c>
      <c r="M8" s="36"/>
      <c r="N8" s="36"/>
    </row>
    <row r="10" spans="1:14">
      <c r="A10" s="4" t="s">
        <v>9</v>
      </c>
      <c r="B10" s="36" t="s">
        <v>10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6" t="s">
        <v>11</v>
      </c>
      <c r="B12" s="28" t="s">
        <v>12</v>
      </c>
      <c r="C12" s="28" t="s">
        <v>13</v>
      </c>
      <c r="D12" s="30" t="s">
        <v>34</v>
      </c>
      <c r="E12" s="30" t="s">
        <v>14</v>
      </c>
      <c r="F12" s="30" t="s">
        <v>15</v>
      </c>
      <c r="G12" s="30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8" t="s">
        <v>22</v>
      </c>
    </row>
    <row r="13" spans="1:14">
      <c r="A13" s="27"/>
      <c r="B13" s="29"/>
      <c r="C13" s="29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9"/>
    </row>
    <row r="14" spans="1:14" s="1" customFormat="1">
      <c r="A14" s="9"/>
      <c r="B14" s="9"/>
      <c r="C14" s="10"/>
      <c r="D14" s="9" t="s">
        <v>25</v>
      </c>
      <c r="E14" s="9"/>
      <c r="F14" s="9"/>
      <c r="G14" s="9"/>
      <c r="H14" s="11"/>
      <c r="I14" s="9"/>
      <c r="J14" s="11"/>
      <c r="K14" s="9"/>
      <c r="L14" s="11"/>
      <c r="M14" s="9"/>
      <c r="N14" s="19"/>
    </row>
    <row r="15" spans="1:14" s="1" customFormat="1">
      <c r="A15" s="9"/>
      <c r="B15" s="9"/>
      <c r="C15" s="10"/>
      <c r="D15" s="9" t="s">
        <v>25</v>
      </c>
      <c r="E15" s="9"/>
      <c r="F15" s="9"/>
      <c r="G15" s="9"/>
      <c r="H15" s="11"/>
      <c r="I15" s="9"/>
      <c r="J15" s="11"/>
      <c r="K15" s="9"/>
      <c r="L15" s="11"/>
      <c r="M15" s="9"/>
      <c r="N15" s="19"/>
    </row>
    <row r="16" spans="1:14" s="1" customFormat="1">
      <c r="A16" s="9"/>
      <c r="B16" s="9"/>
      <c r="C16" s="10"/>
      <c r="D16" s="9" t="s">
        <v>25</v>
      </c>
      <c r="E16" s="9"/>
      <c r="F16" s="9"/>
      <c r="G16" s="9"/>
      <c r="H16" s="11"/>
      <c r="I16" s="9"/>
      <c r="J16" s="11"/>
      <c r="K16" s="9"/>
      <c r="L16" s="11"/>
      <c r="M16" s="9"/>
      <c r="N16" s="19"/>
    </row>
    <row r="17" spans="1:14" s="1" customFormat="1">
      <c r="A17" s="9"/>
      <c r="B17" s="9"/>
      <c r="C17" s="10"/>
      <c r="D17" s="9" t="s">
        <v>25</v>
      </c>
      <c r="E17" s="9"/>
      <c r="F17" s="9"/>
      <c r="G17" s="9"/>
      <c r="H17" s="11"/>
      <c r="I17" s="9"/>
      <c r="J17" s="11"/>
      <c r="K17" s="9"/>
      <c r="L17" s="11"/>
      <c r="M17" s="9"/>
      <c r="N17" s="19"/>
    </row>
    <row r="18" spans="1:14" s="1" customFormat="1">
      <c r="A18" s="9"/>
      <c r="B18" s="9"/>
      <c r="C18" s="10"/>
      <c r="D18" s="9" t="s">
        <v>25</v>
      </c>
      <c r="E18" s="9"/>
      <c r="F18" s="9"/>
      <c r="G18" s="9"/>
      <c r="H18" s="11"/>
      <c r="I18" s="9"/>
      <c r="J18" s="11"/>
      <c r="K18" s="9"/>
      <c r="L18" s="11"/>
      <c r="M18" s="9"/>
      <c r="N18" s="19"/>
    </row>
    <row r="19" spans="1:14" s="1" customFormat="1">
      <c r="A19" s="9" t="str">
        <f>'1'!A25</f>
        <v>DISEÑO DE ELEMENTOS DE MAQUINAS</v>
      </c>
      <c r="B19" s="9"/>
      <c r="C19" s="9" t="str">
        <f>'1'!C25</f>
        <v>502-B</v>
      </c>
      <c r="D19" s="9" t="str">
        <f>'1'!D25</f>
        <v>IEME</v>
      </c>
      <c r="E19" s="9">
        <f>'1'!E25</f>
        <v>13</v>
      </c>
      <c r="F19" s="9"/>
      <c r="G19" s="9"/>
      <c r="H19" s="11"/>
      <c r="I19" s="9">
        <f t="shared" ref="I19:I28" si="0">(E19-SUM(F19:G19))-K19</f>
        <v>13</v>
      </c>
      <c r="J19" s="11"/>
      <c r="K19" s="9"/>
      <c r="L19" s="11"/>
      <c r="M19" s="9"/>
      <c r="N19" s="19"/>
    </row>
    <row r="20" spans="1:14" s="1" customFormat="1">
      <c r="A20" s="9" t="str">
        <f>'1'!A26</f>
        <v>DISEÑO DE ELEMENTOS DE MAQUINAS</v>
      </c>
      <c r="B20" s="9"/>
      <c r="C20" s="9" t="str">
        <f>'1'!C26</f>
        <v>502-B</v>
      </c>
      <c r="D20" s="9" t="str">
        <f>'1'!D26</f>
        <v>IEME</v>
      </c>
      <c r="E20" s="9">
        <f>'1'!E26</f>
        <v>13</v>
      </c>
      <c r="F20" s="9"/>
      <c r="G20" s="9"/>
      <c r="H20" s="11"/>
      <c r="I20" s="9">
        <f t="shared" si="0"/>
        <v>13</v>
      </c>
      <c r="J20" s="11"/>
      <c r="K20" s="9"/>
      <c r="L20" s="11"/>
      <c r="M20" s="9"/>
      <c r="N20" s="19"/>
    </row>
    <row r="21" spans="1:14" s="1" customFormat="1">
      <c r="A21" s="9" t="str">
        <f>'1'!A27</f>
        <v>DISEÑO DE ELEMENTOS DE MAQUINAS</v>
      </c>
      <c r="B21" s="9"/>
      <c r="C21" s="9" t="str">
        <f>'1'!C27</f>
        <v>502-B</v>
      </c>
      <c r="D21" s="9" t="str">
        <f>'1'!D27</f>
        <v>IEME</v>
      </c>
      <c r="E21" s="9">
        <f>'1'!E27</f>
        <v>13</v>
      </c>
      <c r="F21" s="9"/>
      <c r="G21" s="9"/>
      <c r="H21" s="11"/>
      <c r="I21" s="9">
        <f t="shared" si="0"/>
        <v>13</v>
      </c>
      <c r="J21" s="11"/>
      <c r="K21" s="9"/>
      <c r="L21" s="11"/>
      <c r="M21" s="9"/>
      <c r="N21" s="19"/>
    </row>
    <row r="22" spans="1:14" s="1" customFormat="1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1"/>
      <c r="I22" s="9">
        <f t="shared" si="0"/>
        <v>0</v>
      </c>
      <c r="J22" s="11"/>
      <c r="K22" s="9"/>
      <c r="L22" s="11"/>
      <c r="M22" s="9"/>
      <c r="N22" s="19"/>
    </row>
    <row r="23" spans="1:14" s="1" customFormat="1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1"/>
      <c r="I23" s="9">
        <f t="shared" si="0"/>
        <v>0</v>
      </c>
      <c r="J23" s="11"/>
      <c r="K23" s="9"/>
      <c r="L23" s="11"/>
      <c r="M23" s="9"/>
      <c r="N23" s="19"/>
    </row>
    <row r="24" spans="1:14" s="1" customFormat="1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1"/>
      <c r="I24" s="9">
        <f t="shared" si="0"/>
        <v>0</v>
      </c>
      <c r="J24" s="11"/>
      <c r="K24" s="9"/>
      <c r="L24" s="11"/>
      <c r="M24" s="9"/>
      <c r="N24" s="19"/>
    </row>
    <row r="25" spans="1:14" s="1" customFormat="1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1"/>
      <c r="I25" s="9">
        <f t="shared" si="0"/>
        <v>0</v>
      </c>
      <c r="J25" s="11"/>
      <c r="K25" s="9"/>
      <c r="L25" s="11"/>
      <c r="M25" s="9"/>
      <c r="N25" s="19"/>
    </row>
    <row r="26" spans="1:14" s="1" customFormat="1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1"/>
      <c r="I26" s="9">
        <f t="shared" si="0"/>
        <v>0</v>
      </c>
      <c r="J26" s="11"/>
      <c r="K26" s="9"/>
      <c r="L26" s="11"/>
      <c r="M26" s="9"/>
      <c r="N26" s="19"/>
    </row>
    <row r="27" spans="1:14" s="1" customFormat="1" ht="16.5" customHeight="1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1"/>
      <c r="I27" s="9">
        <f t="shared" si="0"/>
        <v>0</v>
      </c>
      <c r="J27" s="11"/>
      <c r="K27" s="9"/>
      <c r="L27" s="11"/>
      <c r="M27" s="9"/>
      <c r="N27" s="19"/>
    </row>
    <row r="28" spans="1:14">
      <c r="A28" s="12" t="s">
        <v>27</v>
      </c>
      <c r="B28" s="13" t="s">
        <v>28</v>
      </c>
      <c r="C28" s="13" t="s">
        <v>28</v>
      </c>
      <c r="D28" s="13" t="s">
        <v>28</v>
      </c>
      <c r="E28" s="13">
        <f>SUM(E14:E27)</f>
        <v>39</v>
      </c>
      <c r="F28" s="13">
        <f>SUM(F14:F27)</f>
        <v>0</v>
      </c>
      <c r="G28" s="13">
        <f>SUM(G14:G27)</f>
        <v>0</v>
      </c>
      <c r="H28" s="14">
        <f>SUM(F28:G28)/E28</f>
        <v>0</v>
      </c>
      <c r="I28" s="13">
        <f t="shared" si="0"/>
        <v>39</v>
      </c>
      <c r="J28" s="14">
        <f t="shared" ref="J28" si="1">I28/E28</f>
        <v>1</v>
      </c>
      <c r="K28" s="13">
        <f>SUM(K14:K27)</f>
        <v>0</v>
      </c>
      <c r="L28" s="14">
        <f t="shared" ref="L28" si="2">K28/E28</f>
        <v>0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5"/>
    </row>
    <row r="33" spans="1:10">
      <c r="B33" s="33" t="s">
        <v>30</v>
      </c>
      <c r="C33" s="33"/>
      <c r="D33" s="33"/>
      <c r="G33" s="34" t="s">
        <v>31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4" t="e">
        <v>#REF!</v>
      </c>
      <c r="B35" s="24"/>
      <c r="C35" s="7"/>
      <c r="E35" s="24"/>
      <c r="F35" s="24"/>
      <c r="G35" s="24"/>
      <c r="H35" s="24"/>
    </row>
    <row r="36" spans="1:10" hidden="1"/>
    <row r="37" spans="1:10" ht="45" customHeight="1">
      <c r="B37" s="25" t="str">
        <f>B10</f>
        <v>MC. HECTOR MIGUEL AMADOR CHAGALA</v>
      </c>
      <c r="C37" s="25"/>
      <c r="D37" s="25"/>
      <c r="E37" s="17"/>
      <c r="F37" s="17"/>
      <c r="G37" s="25" t="s">
        <v>39</v>
      </c>
      <c r="H37" s="25"/>
      <c r="I37" s="25"/>
      <c r="J37" s="2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dcterms:created xsi:type="dcterms:W3CDTF">2021-11-22T14:45:00Z</dcterms:created>
  <dcterms:modified xsi:type="dcterms:W3CDTF">2024-12-14T01:23:18Z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A388862D75CF4301BD2380FD4A822134_12</vt:lpwstr>
  </property>
  <property fmtid="{D5CDD505-2E9C-101B-9397-08002B2CF9AE}" pid="3" name="KSOProductBuildVer">
    <vt:lpwstr>2058-12.2.0.13489</vt:lpwstr>
  </property>
</Properties>
</file>