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AGO-DIC-24\REPORT-CALIF Y PARCIALES\"/>
    </mc:Choice>
  </mc:AlternateContent>
  <xr:revisionPtr revIDLastSave="0" documentId="13_ncr:1_{09CF08CE-B8F3-43C5-A7EE-D9108A6336F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MEC-MAT-A" sheetId="4" r:id="rId1"/>
    <sheet name="MEC-MAT-B" sheetId="3" r:id="rId2"/>
    <sheet name="DISEÑO A" sheetId="5" r:id="rId3"/>
    <sheet name="DISEÑO B" sheetId="6" r:id="rId4"/>
  </sheets>
  <externalReferences>
    <externalReference r:id="rId5"/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J9" i="6" l="1"/>
  <c r="J11" i="6"/>
  <c r="J14" i="6"/>
  <c r="J15" i="6"/>
  <c r="J9" i="5"/>
  <c r="J57" i="5" s="1"/>
  <c r="J11" i="5"/>
  <c r="J13" i="5"/>
  <c r="J14" i="5"/>
  <c r="J15" i="5"/>
  <c r="J16" i="5"/>
  <c r="J18" i="5"/>
  <c r="J19" i="5"/>
  <c r="J20" i="5"/>
  <c r="J21" i="5"/>
  <c r="J24" i="5"/>
  <c r="J25" i="5"/>
  <c r="J26" i="5"/>
  <c r="J27" i="5"/>
  <c r="J28" i="5"/>
  <c r="J30" i="5"/>
  <c r="J31" i="5"/>
  <c r="J32" i="5"/>
  <c r="J33" i="5"/>
  <c r="J34" i="5"/>
  <c r="J35" i="5"/>
  <c r="J10" i="3"/>
  <c r="J11" i="3"/>
  <c r="J12" i="3"/>
  <c r="J13" i="3"/>
  <c r="J14" i="3"/>
  <c r="J16" i="3"/>
  <c r="J17" i="3"/>
  <c r="J18" i="3"/>
  <c r="J19" i="3"/>
  <c r="J20" i="3"/>
  <c r="J21" i="3"/>
  <c r="J22" i="3"/>
  <c r="J23" i="3"/>
  <c r="J24" i="3"/>
  <c r="J25" i="3"/>
  <c r="J27" i="3"/>
  <c r="J28" i="3"/>
  <c r="J29" i="3"/>
  <c r="J30" i="3"/>
  <c r="J31" i="3"/>
  <c r="J32" i="3"/>
  <c r="J33" i="3"/>
  <c r="J34" i="3"/>
  <c r="J35" i="3"/>
  <c r="J36" i="3"/>
  <c r="J37" i="3"/>
  <c r="J9" i="4"/>
  <c r="J52" i="4"/>
  <c r="J14" i="4"/>
  <c r="J15" i="4"/>
  <c r="J16" i="4"/>
  <c r="J17" i="4"/>
  <c r="J18" i="4"/>
  <c r="J19" i="4"/>
  <c r="J20" i="4"/>
  <c r="J21" i="4"/>
  <c r="J22" i="4"/>
  <c r="J23" i="4"/>
  <c r="J25" i="4"/>
  <c r="J27" i="4"/>
  <c r="J28" i="4"/>
  <c r="J31" i="4"/>
  <c r="J32" i="4"/>
  <c r="J35" i="4"/>
  <c r="J38" i="4"/>
  <c r="D13" i="6"/>
  <c r="Q53" i="6"/>
  <c r="P53" i="6"/>
  <c r="O53" i="6"/>
  <c r="N53" i="6"/>
  <c r="M53" i="6"/>
  <c r="L53" i="6"/>
  <c r="K53" i="6"/>
  <c r="J53" i="6"/>
  <c r="Q52" i="6"/>
  <c r="P52" i="6"/>
  <c r="P55" i="6" s="1"/>
  <c r="O52" i="6"/>
  <c r="O55" i="6" s="1"/>
  <c r="N52" i="6"/>
  <c r="N55" i="6" s="1"/>
  <c r="M52" i="6"/>
  <c r="M55" i="6" s="1"/>
  <c r="L52" i="6"/>
  <c r="L55" i="6" s="1"/>
  <c r="K52" i="6"/>
  <c r="K55" i="6" s="1"/>
  <c r="J52" i="6"/>
  <c r="Q51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D21" i="6"/>
  <c r="C21" i="6"/>
  <c r="D18" i="6"/>
  <c r="C18" i="6"/>
  <c r="D17" i="6"/>
  <c r="C17" i="6"/>
  <c r="D16" i="6"/>
  <c r="C16" i="6"/>
  <c r="D14" i="6"/>
  <c r="C14" i="6"/>
  <c r="B18" i="6"/>
  <c r="B19" i="6" s="1"/>
  <c r="C13" i="6"/>
  <c r="D11" i="6"/>
  <c r="C11" i="6"/>
  <c r="D10" i="6"/>
  <c r="C10" i="6"/>
  <c r="B10" i="6"/>
  <c r="B11" i="6" s="1"/>
  <c r="D9" i="6"/>
  <c r="C9" i="6"/>
  <c r="Q57" i="5"/>
  <c r="P57" i="5"/>
  <c r="O57" i="5"/>
  <c r="N57" i="5"/>
  <c r="M57" i="5"/>
  <c r="L57" i="5"/>
  <c r="K57" i="5"/>
  <c r="Q56" i="5"/>
  <c r="Q59" i="5" s="1"/>
  <c r="P56" i="5"/>
  <c r="P59" i="5" s="1"/>
  <c r="O56" i="5"/>
  <c r="O59" i="5" s="1"/>
  <c r="N56" i="5"/>
  <c r="N59" i="5" s="1"/>
  <c r="M56" i="5"/>
  <c r="M59" i="5" s="1"/>
  <c r="L56" i="5"/>
  <c r="L59" i="5" s="1"/>
  <c r="K56" i="5"/>
  <c r="K59" i="5" s="1"/>
  <c r="J56" i="5"/>
  <c r="Q55" i="5"/>
  <c r="Q58" i="5" s="1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D35" i="5"/>
  <c r="B35" i="5"/>
  <c r="D34" i="5"/>
  <c r="B34" i="5"/>
  <c r="D33" i="5"/>
  <c r="B33" i="5"/>
  <c r="D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B27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B12" i="5"/>
  <c r="D11" i="5"/>
  <c r="B11" i="5"/>
  <c r="D10" i="5"/>
  <c r="C10" i="5"/>
  <c r="B10" i="5"/>
  <c r="D9" i="5"/>
  <c r="C9" i="5"/>
  <c r="B9" i="5"/>
  <c r="Q53" i="4"/>
  <c r="P53" i="4"/>
  <c r="O53" i="4"/>
  <c r="N53" i="4"/>
  <c r="M53" i="4"/>
  <c r="L53" i="4"/>
  <c r="K53" i="4"/>
  <c r="Q52" i="4"/>
  <c r="Q55" i="4" s="1"/>
  <c r="P52" i="4"/>
  <c r="P55" i="4" s="1"/>
  <c r="O52" i="4"/>
  <c r="O55" i="4" s="1"/>
  <c r="N52" i="4"/>
  <c r="N55" i="4" s="1"/>
  <c r="M52" i="4"/>
  <c r="L52" i="4"/>
  <c r="L55" i="4" s="1"/>
  <c r="K52" i="4"/>
  <c r="K55" i="4" s="1"/>
  <c r="Q51" i="4"/>
  <c r="Q54" i="4" s="1"/>
  <c r="P51" i="4"/>
  <c r="P54" i="4" s="1"/>
  <c r="O51" i="4"/>
  <c r="O54" i="4" s="1"/>
  <c r="N51" i="4"/>
  <c r="N54" i="4" s="1"/>
  <c r="M51" i="4"/>
  <c r="L51" i="4"/>
  <c r="L54" i="4" s="1"/>
  <c r="K51" i="4"/>
  <c r="K54" i="4" s="1"/>
  <c r="B15" i="4"/>
  <c r="B16" i="4" s="1"/>
  <c r="B17" i="4" s="1"/>
  <c r="B12" i="4"/>
  <c r="Q50" i="3"/>
  <c r="P50" i="3"/>
  <c r="O50" i="3"/>
  <c r="N50" i="3"/>
  <c r="M50" i="3"/>
  <c r="L50" i="3"/>
  <c r="K50" i="3"/>
  <c r="J50" i="3"/>
  <c r="Q49" i="3"/>
  <c r="Q52" i="3" s="1"/>
  <c r="P49" i="3"/>
  <c r="P52" i="3" s="1"/>
  <c r="O49" i="3"/>
  <c r="O52" i="3" s="1"/>
  <c r="N49" i="3"/>
  <c r="N52" i="3" s="1"/>
  <c r="M49" i="3"/>
  <c r="M52" i="3" s="1"/>
  <c r="L49" i="3"/>
  <c r="L52" i="3" s="1"/>
  <c r="K49" i="3"/>
  <c r="K52" i="3" s="1"/>
  <c r="J49" i="3"/>
  <c r="J52" i="3" s="1"/>
  <c r="Q48" i="3"/>
  <c r="Q51" i="3" s="1"/>
  <c r="P48" i="3"/>
  <c r="P51" i="3" s="1"/>
  <c r="O48" i="3"/>
  <c r="O51" i="3" s="1"/>
  <c r="N48" i="3"/>
  <c r="N51" i="3" s="1"/>
  <c r="M48" i="3"/>
  <c r="M51" i="3" s="1"/>
  <c r="L48" i="3"/>
  <c r="L51" i="3" s="1"/>
  <c r="K48" i="3"/>
  <c r="K51" i="3" s="1"/>
  <c r="J48" i="3"/>
  <c r="J51" i="3" s="1"/>
  <c r="B19" i="3"/>
  <c r="B20" i="3" s="1"/>
  <c r="B21" i="3" s="1"/>
  <c r="B14" i="3"/>
  <c r="B15" i="3" s="1"/>
  <c r="J54" i="6" l="1"/>
  <c r="J55" i="6"/>
  <c r="J58" i="5"/>
  <c r="J59" i="5"/>
  <c r="J51" i="4"/>
  <c r="J54" i="4" s="1"/>
  <c r="J53" i="4"/>
  <c r="J55" i="4" s="1"/>
  <c r="M54" i="4"/>
  <c r="M55" i="4"/>
  <c r="Q55" i="6"/>
  <c r="Q54" i="6"/>
</calcChain>
</file>

<file path=xl/sharedStrings.xml><?xml version="1.0" encoding="utf-8"?>
<sst xmlns="http://schemas.openxmlformats.org/spreadsheetml/2006/main" count="252" uniqueCount="172">
  <si>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</si>
  <si>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</si>
  <si>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</si>
  <si>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</si>
  <si>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</si>
  <si>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</si>
  <si>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</si>
  <si>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</si>
  <si>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</si>
  <si>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</si>
  <si>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</si>
  <si>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</si>
  <si>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</si>
  <si>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</si>
  <si>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</si>
  <si>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</si>
  <si>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</si>
  <si>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</si>
  <si>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</si>
  <si>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221U0138</t>
  </si>
  <si>
    <t>AQUINO TOGA EDGAR</t>
  </si>
  <si>
    <t>221U0143</t>
  </si>
  <si>
    <t>BENITEZ CASTRO MIGUEL ANGEL</t>
  </si>
  <si>
    <t>231U0090</t>
  </si>
  <si>
    <t>CAMPOS MARTÍNEZ CARLOS ALEXI</t>
  </si>
  <si>
    <t>231U0092</t>
  </si>
  <si>
    <t>CANELA JIMENEZ ERIK</t>
  </si>
  <si>
    <t>231U0096</t>
  </si>
  <si>
    <t>CASTELLANOS COTO RAUL DE JESUS</t>
  </si>
  <si>
    <t>231U0098</t>
  </si>
  <si>
    <t>COBIX GARCIA JOSE EDUARDO</t>
  </si>
  <si>
    <t>231U0586</t>
  </si>
  <si>
    <t>CORTEZ JOAQUIN JONATHAN</t>
  </si>
  <si>
    <t>221U0257</t>
  </si>
  <si>
    <t>CRUZ MARTINEZ ARTURO</t>
  </si>
  <si>
    <t>231U0101</t>
  </si>
  <si>
    <t>CRUZ MARTINEZ DANIEL</t>
  </si>
  <si>
    <t>231U0103</t>
  </si>
  <si>
    <t>DE JESUS CRUZ OSCAR</t>
  </si>
  <si>
    <t>231U0105</t>
  </si>
  <si>
    <t>DE LA O ROSARIO KEVIN ALEXANDER</t>
  </si>
  <si>
    <t>231U0108</t>
  </si>
  <si>
    <t>GARCIA COTA RAFAEL</t>
  </si>
  <si>
    <t>231U0035</t>
  </si>
  <si>
    <t>GUZMAN BAXIN ALEXIS</t>
  </si>
  <si>
    <t>231U0111</t>
  </si>
  <si>
    <t>HERNANDEZ MARTINEZ REYLI ALEXANDER</t>
  </si>
  <si>
    <t>231U0113</t>
  </si>
  <si>
    <t>HERNANDEZ URIBE ENRIQUE BARAQUIEL</t>
  </si>
  <si>
    <t>231U0656</t>
  </si>
  <si>
    <t>HERRERA SOSA JESÚS</t>
  </si>
  <si>
    <t>231U0344</t>
  </si>
  <si>
    <t>MARCIAL CATEMAXCA FROILAN</t>
  </si>
  <si>
    <t>231U0115</t>
  </si>
  <si>
    <t>MARTINEZ MARTINEZ JASIEL JESUS</t>
  </si>
  <si>
    <t>221U0165</t>
  </si>
  <si>
    <t>MORENO BARRAGAN LUIS DAVID</t>
  </si>
  <si>
    <t>231U0053</t>
  </si>
  <si>
    <t>OBIL BUSTAMANTE LUIS ANGEL</t>
  </si>
  <si>
    <t>231U0120</t>
  </si>
  <si>
    <t>ORTEGA ANTELY FREDDY DAMIAN</t>
  </si>
  <si>
    <t>PATLAX ALARCON MOISES</t>
  </si>
  <si>
    <t>221U0169</t>
  </si>
  <si>
    <t>PEREZ TRUJILLO JESUS</t>
  </si>
  <si>
    <t>231U0123</t>
  </si>
  <si>
    <t>QUINO JIMENEZ SANTOS JOSIMAR</t>
  </si>
  <si>
    <t>231U0356</t>
  </si>
  <si>
    <t>RODRÍGUEZ COBAXIN JESÚS</t>
  </si>
  <si>
    <t>231U0128</t>
  </si>
  <si>
    <t>SOLIS AZAMAR JOSE</t>
  </si>
  <si>
    <t>231U0130</t>
  </si>
  <si>
    <t>TORIJAS BAXIN VICENTE</t>
  </si>
  <si>
    <t>231U0132</t>
  </si>
  <si>
    <t>TRUJILLO PEREZ ALAN JONAS</t>
  </si>
  <si>
    <t>231U0663</t>
  </si>
  <si>
    <t>VELASCO CHAPOL ENRIQUE</t>
  </si>
  <si>
    <t>231U0134</t>
  </si>
  <si>
    <t>VELASCO VELASCO ARIANA GUADALUPE</t>
  </si>
  <si>
    <t>231U0612</t>
  </si>
  <si>
    <t>XOCA TEMICH ALEX</t>
  </si>
  <si>
    <t>221U0180</t>
  </si>
  <si>
    <t>XOLO ARRES BRANDON EMMANUEL</t>
  </si>
  <si>
    <t>APROBADOS</t>
  </si>
  <si>
    <t>REPROBADOS</t>
  </si>
  <si>
    <t>TOTAL</t>
  </si>
  <si>
    <t>% APROBACION</t>
  </si>
  <si>
    <t>% REPROBACION</t>
  </si>
  <si>
    <t>FIRMA DEL CATEDRATICO</t>
  </si>
  <si>
    <t>231U0086</t>
  </si>
  <si>
    <t>ABRAJAN CORTES ANGELES</t>
  </si>
  <si>
    <t>231U0088</t>
  </si>
  <si>
    <t>BARRETO GARCIA EVAN ZAHID</t>
  </si>
  <si>
    <t>221U0140</t>
  </si>
  <si>
    <t>BARRIENTOS FONSECA GONZALO</t>
  </si>
  <si>
    <t>231U0089</t>
  </si>
  <si>
    <t>CACERES JIMENEZ MANUEL</t>
  </si>
  <si>
    <t>231U0091</t>
  </si>
  <si>
    <t>CANCINO CHÍGUIL CARLOS ANTONIO</t>
  </si>
  <si>
    <t>231U0093</t>
  </si>
  <si>
    <t>CARDOZA CHACHA MANUEL ALDAHIR</t>
  </si>
  <si>
    <t>231U0095</t>
  </si>
  <si>
    <t>CARRION TENORIO ROBERTO</t>
  </si>
  <si>
    <t>231U0097</t>
  </si>
  <si>
    <t>CHACHA CHAGALA GAEL</t>
  </si>
  <si>
    <t>231U0099</t>
  </si>
  <si>
    <t>CONTRERAS MARTINEZ CARLA VIVIANA</t>
  </si>
  <si>
    <t>231U0100</t>
  </si>
  <si>
    <t>CRUZ CHIMA HECTOR EMMANUEL</t>
  </si>
  <si>
    <t>231U0102</t>
  </si>
  <si>
    <t>CRUZ SALAZAR ANGEL ZAID</t>
  </si>
  <si>
    <t>231U0106</t>
  </si>
  <si>
    <t>ESPINOSA PALACIO ALBERTO</t>
  </si>
  <si>
    <t>231U0107</t>
  </si>
  <si>
    <t>GARCIA MUNGUIA OSCAR ALEJANDRO</t>
  </si>
  <si>
    <t>231U0112</t>
  </si>
  <si>
    <t>HERNANDEZ CARDOZA XOCHITL</t>
  </si>
  <si>
    <t>231U0110</t>
  </si>
  <si>
    <t>HERNANDEZ LAZARO CARLOS JAVIER</t>
  </si>
  <si>
    <t>231U0582</t>
  </si>
  <si>
    <t>LINARES MARTINEZ NOEL GIOVANI</t>
  </si>
  <si>
    <t>231U0114</t>
  </si>
  <si>
    <t>MALAGA TEMICH JULIO ANTONIO</t>
  </si>
  <si>
    <t>231U0116</t>
  </si>
  <si>
    <t>MARTINEZ SANTOS BRYAN DE JESUS</t>
  </si>
  <si>
    <t>231U0118</t>
  </si>
  <si>
    <t>MENDOZA SINTA JOSE ANGEL</t>
  </si>
  <si>
    <t>231U0119</t>
  </si>
  <si>
    <t>OLIVERAS CHAGALA JUAN PABLO</t>
  </si>
  <si>
    <t>231U0605</t>
  </si>
  <si>
    <t>ORTEGA ESCALERA IVAN DE JESUS</t>
  </si>
  <si>
    <t>231U0606</t>
  </si>
  <si>
    <t>ORTIZ LUCIO ALEIDA MARIA</t>
  </si>
  <si>
    <t>211U0612</t>
  </si>
  <si>
    <t>PEREZ GARCIA JOSE RAMSES</t>
  </si>
  <si>
    <t>231U0122</t>
  </si>
  <si>
    <t>POLITO ESCRIBANO JAVIER JOSIMAR</t>
  </si>
  <si>
    <t>231U0124</t>
  </si>
  <si>
    <t>QUINO VICTORIO LUIS ANGEL</t>
  </si>
  <si>
    <t>221U0175</t>
  </si>
  <si>
    <t>RODRIGUEZ USCANGA OLIVER</t>
  </si>
  <si>
    <t>231U0640</t>
  </si>
  <si>
    <t>SANTOS TEODORO ANA ALI</t>
  </si>
  <si>
    <t>231U0129</t>
  </si>
  <si>
    <t>TOM PAREDES SALVADOR</t>
  </si>
  <si>
    <t>231U0131</t>
  </si>
  <si>
    <t>TOTO MOTO JAIME</t>
  </si>
  <si>
    <t>ANALISIS Y SINTESIS DE MECANISMOS</t>
  </si>
  <si>
    <t>221U0167</t>
  </si>
  <si>
    <t>221U0176</t>
  </si>
  <si>
    <t>221U0181</t>
  </si>
  <si>
    <t>221U0178</t>
  </si>
  <si>
    <t>221U0179</t>
  </si>
  <si>
    <t>201U0067</t>
  </si>
  <si>
    <t>CHAGALA BOYTHG JOAHAN DE JESUS</t>
  </si>
  <si>
    <t>221U0142</t>
  </si>
  <si>
    <t>221U841</t>
  </si>
  <si>
    <t>FERMAN AVENDAÑO FLOR DEL CARMEN</t>
  </si>
  <si>
    <t>211U0556</t>
  </si>
  <si>
    <t>PALACIOS HERNANDEZ EDUARDO</t>
  </si>
  <si>
    <t>211U0152</t>
  </si>
  <si>
    <t>AMOR FACUNDO ITAN DANIEL</t>
  </si>
  <si>
    <t>211U0125</t>
  </si>
  <si>
    <t>MUÑOZ GOMEZ RONALDO</t>
  </si>
  <si>
    <t>231U0171</t>
  </si>
  <si>
    <t>MECANICA DE MATERIALES</t>
  </si>
  <si>
    <t>AGOSTO-DICIEMBRE 2024</t>
  </si>
  <si>
    <t>302 A</t>
  </si>
  <si>
    <t xml:space="preserve">MECANICA DE MATERIALES </t>
  </si>
  <si>
    <t>302 B</t>
  </si>
  <si>
    <t>DISEÑO DE ELEMENTOS DE MAQUINA</t>
  </si>
  <si>
    <t>502A</t>
  </si>
  <si>
    <t>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</si>
</sst>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name val="Calibri"/>
      <charset val="134"/>
      <scheme val="minor"/>
    </font>
    <font>
      <b/>
      <sz val="10"/>
      <color theme="1"/>
      <name val="Calibri"/>
      <charset val="134"/>
    </font>
    <font>
      <sz val="11"/>
      <color theme="5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8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" xfId="0" applyFont="1" applyBorder="1"/>
    <xf numFmtId="0" fontId="3" fillId="0" borderId="1" xfId="0" applyFont="1" applyBorder="1"/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8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INSTRUM-ENE-JUN2024/Mec-Mat-%20%20A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INSTRUM-ENE-JUN2024/Mec-Mat-%20B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lista%20Sep-Dic2024(Recuperado%20autom&#225;ticamente).xlsx" TargetMode="External"/><Relationship Id="rId1" Type="http://schemas.openxmlformats.org/officeDocument/2006/relationships/externalLinkPath" Target="/Users/USER/Desktop/lista%20Sep-Dic2024(Recuperado%20autom&#225;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C6" t="str">
            <v>BAXIN IXTEPAN CARLOS</v>
          </cell>
        </row>
        <row r="7">
          <cell r="A7">
            <v>5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</row>
        <row r="13">
          <cell r="B13" t="str">
            <v>221U0154</v>
          </cell>
          <cell r="C13" t="str">
            <v>DURAN ALVARADO GUSTAVO ISRAEL</v>
          </cell>
        </row>
        <row r="14">
          <cell r="B14" t="str">
            <v>221U0182</v>
          </cell>
          <cell r="C14" t="str">
            <v>HERNANDEZ FONSECA JAIME</v>
          </cell>
        </row>
        <row r="16">
          <cell r="B16" t="str">
            <v>221U0156</v>
          </cell>
          <cell r="C16" t="str">
            <v>HERNANDEZ QUINO JOSE MANUEL</v>
          </cell>
        </row>
        <row r="17">
          <cell r="B17" t="str">
            <v>221U0259</v>
          </cell>
          <cell r="C17" t="str">
            <v>ISIDORO BENITEZ SAMIR</v>
          </cell>
        </row>
        <row r="18">
          <cell r="B18" t="str">
            <v>221U0183</v>
          </cell>
          <cell r="C18" t="str">
            <v>LEON LOZANO JOSE ALEJANDRO</v>
          </cell>
        </row>
        <row r="19">
          <cell r="B19" t="str">
            <v>221U0159</v>
          </cell>
          <cell r="C19" t="str">
            <v>MALAGA PUCHETA MANUEL ALEJANDRO</v>
          </cell>
        </row>
        <row r="20"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B30" t="str">
            <v>221U0174</v>
          </cell>
          <cell r="C30" t="str">
            <v>RODRÍGUEZ PÉREZ MARÍA GUADALUPE</v>
          </cell>
        </row>
        <row r="31">
          <cell r="C31" t="str">
            <v>SEBA BAXIN JUAN JOSE</v>
          </cell>
        </row>
        <row r="34">
          <cell r="C34" t="str">
            <v>VELASCO HERNANDEZ OSVAL DANIEL</v>
          </cell>
        </row>
        <row r="35">
          <cell r="C35" t="str">
            <v>VELASCO QUINO ARTURO DE JESUS</v>
          </cell>
        </row>
        <row r="36">
          <cell r="C36" t="str">
            <v>VICTORIO PALAYOT JESÚS MANUEL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8">
          <cell r="B8" t="str">
            <v>221U0258</v>
          </cell>
          <cell r="C8" t="str">
            <v>CABRERA ECHAVARRIA JOSE ARMANDO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C-MAT-(A)"/>
      <sheetName val="MEC-MAT-B"/>
      <sheetName val="DISEÑO -ELEM-MAQ-A"/>
      <sheetName val="DISEÑO-B"/>
      <sheetName val="Hoja1"/>
    </sheetNames>
    <sheetDataSet>
      <sheetData sheetId="0">
        <row r="11">
          <cell r="J11">
            <v>70</v>
          </cell>
        </row>
        <row r="16">
          <cell r="J16">
            <v>100</v>
          </cell>
        </row>
        <row r="18">
          <cell r="J18">
            <v>70</v>
          </cell>
        </row>
        <row r="19">
          <cell r="J19">
            <v>70</v>
          </cell>
        </row>
        <row r="20">
          <cell r="J20">
            <v>70</v>
          </cell>
        </row>
        <row r="21">
          <cell r="J21">
            <v>100</v>
          </cell>
        </row>
        <row r="22">
          <cell r="J22">
            <v>100</v>
          </cell>
        </row>
        <row r="23">
          <cell r="J23">
            <v>70</v>
          </cell>
        </row>
        <row r="24">
          <cell r="J24">
            <v>70</v>
          </cell>
        </row>
        <row r="25">
          <cell r="J25">
            <v>70</v>
          </cell>
        </row>
        <row r="27">
          <cell r="J27">
            <v>100</v>
          </cell>
        </row>
        <row r="29">
          <cell r="J29">
            <v>70</v>
          </cell>
        </row>
        <row r="33">
          <cell r="J33">
            <v>70</v>
          </cell>
        </row>
        <row r="34">
          <cell r="J34">
            <v>70</v>
          </cell>
        </row>
        <row r="37">
          <cell r="J37">
            <v>70</v>
          </cell>
        </row>
      </sheetData>
      <sheetData sheetId="1">
        <row r="14">
          <cell r="F14">
            <v>90</v>
          </cell>
        </row>
        <row r="19">
          <cell r="F19">
            <v>90</v>
          </cell>
        </row>
        <row r="20">
          <cell r="F20">
            <v>90</v>
          </cell>
        </row>
        <row r="22">
          <cell r="F22">
            <v>90</v>
          </cell>
        </row>
        <row r="26">
          <cell r="F26">
            <v>90</v>
          </cell>
        </row>
        <row r="27">
          <cell r="F27">
            <v>90</v>
          </cell>
        </row>
      </sheetData>
      <sheetData sheetId="2">
        <row r="11">
          <cell r="G11">
            <v>84</v>
          </cell>
        </row>
        <row r="13">
          <cell r="G13">
            <v>76</v>
          </cell>
        </row>
        <row r="15">
          <cell r="G15">
            <v>79</v>
          </cell>
        </row>
        <row r="16">
          <cell r="G16">
            <v>90</v>
          </cell>
        </row>
        <row r="17">
          <cell r="G17">
            <v>82</v>
          </cell>
        </row>
        <row r="18">
          <cell r="G18">
            <v>80</v>
          </cell>
        </row>
        <row r="20">
          <cell r="G20">
            <v>79</v>
          </cell>
        </row>
        <row r="21">
          <cell r="G21">
            <v>83</v>
          </cell>
        </row>
        <row r="22">
          <cell r="G22">
            <v>81</v>
          </cell>
        </row>
        <row r="23">
          <cell r="G23">
            <v>85</v>
          </cell>
        </row>
        <row r="26">
          <cell r="G26">
            <v>87</v>
          </cell>
        </row>
        <row r="27">
          <cell r="G27">
            <v>90</v>
          </cell>
        </row>
        <row r="28">
          <cell r="G28">
            <v>70</v>
          </cell>
        </row>
        <row r="29">
          <cell r="G29">
            <v>81</v>
          </cell>
        </row>
        <row r="30">
          <cell r="G30">
            <v>83</v>
          </cell>
        </row>
        <row r="32">
          <cell r="G32">
            <v>73</v>
          </cell>
        </row>
        <row r="33">
          <cell r="G33">
            <v>85</v>
          </cell>
        </row>
        <row r="34">
          <cell r="G34">
            <v>71</v>
          </cell>
        </row>
        <row r="35">
          <cell r="G35">
            <v>84</v>
          </cell>
        </row>
        <row r="36">
          <cell r="G36">
            <v>85</v>
          </cell>
        </row>
        <row r="37">
          <cell r="G37">
            <v>72</v>
          </cell>
        </row>
      </sheetData>
      <sheetData sheetId="3">
        <row r="11">
          <cell r="G11">
            <v>74</v>
          </cell>
        </row>
        <row r="13">
          <cell r="G13">
            <v>78</v>
          </cell>
        </row>
        <row r="16">
          <cell r="G16">
            <v>79</v>
          </cell>
        </row>
        <row r="17">
          <cell r="G17">
            <v>75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9"/>
  <sheetViews>
    <sheetView zoomScale="140" zoomScaleNormal="140" workbookViewId="0">
      <selection activeCell="K12" sqref="K12"/>
    </sheetView>
  </sheetViews>
  <sheetFormatPr baseColWidth="10" defaultColWidth="11" defaultRowHeight="14.4"/>
  <cols>
    <col min="1" max="1" width="1.33203125" customWidth="1"/>
    <col min="2" max="2" width="5.218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8"/>
      <c r="R2" s="18"/>
    </row>
    <row r="3" spans="2:18"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0"/>
      <c r="R3" s="10"/>
    </row>
    <row r="4" spans="2:18">
      <c r="C4" t="s">
        <v>2</v>
      </c>
      <c r="D4" s="36" t="s">
        <v>164</v>
      </c>
      <c r="E4" s="37"/>
      <c r="F4" s="37"/>
      <c r="G4" s="37"/>
      <c r="I4" t="s">
        <v>3</v>
      </c>
      <c r="J4" s="38" t="s">
        <v>166</v>
      </c>
      <c r="K4" s="39"/>
      <c r="M4" t="s">
        <v>4</v>
      </c>
      <c r="N4" s="40">
        <v>45560</v>
      </c>
      <c r="O4" s="40"/>
    </row>
    <row r="5" spans="2:18" ht="6.75" customHeight="1">
      <c r="D5" s="2"/>
      <c r="E5" s="2"/>
      <c r="F5" s="2"/>
      <c r="G5" s="2"/>
    </row>
    <row r="6" spans="2:18">
      <c r="C6" t="s">
        <v>5</v>
      </c>
      <c r="D6" s="38" t="s">
        <v>165</v>
      </c>
      <c r="E6" s="39"/>
      <c r="F6" s="39"/>
      <c r="G6" s="39"/>
      <c r="I6" s="41" t="s">
        <v>6</v>
      </c>
      <c r="J6" s="41"/>
      <c r="K6" s="42" t="s">
        <v>7</v>
      </c>
      <c r="L6" s="42"/>
      <c r="M6" s="42"/>
      <c r="N6" s="42"/>
      <c r="O6" s="42"/>
      <c r="P6" s="42"/>
    </row>
    <row r="7" spans="2:18" ht="11.25" customHeight="1"/>
    <row r="8" spans="2:18">
      <c r="B8" s="3" t="s">
        <v>8</v>
      </c>
      <c r="C8" s="3" t="s">
        <v>9</v>
      </c>
      <c r="D8" s="43" t="s">
        <v>10</v>
      </c>
      <c r="E8" s="43"/>
      <c r="F8" s="43"/>
      <c r="G8" s="43"/>
      <c r="H8" s="43"/>
      <c r="I8" s="43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 ht="14.4" customHeight="1">
      <c r="B9" s="8">
        <v>1</v>
      </c>
      <c r="C9" s="25" t="s">
        <v>88</v>
      </c>
      <c r="D9" s="44" t="s">
        <v>89</v>
      </c>
      <c r="E9" s="32"/>
      <c r="F9" s="32"/>
      <c r="G9" s="32"/>
      <c r="H9" s="32"/>
      <c r="I9" s="33"/>
      <c r="J9" s="14">
        <f>'[3]MEC-MAT-(A)'!J11</f>
        <v>70</v>
      </c>
      <c r="K9" s="27"/>
      <c r="L9" s="27"/>
      <c r="M9" s="4"/>
      <c r="N9" s="4"/>
      <c r="O9" s="4"/>
      <c r="P9" s="4"/>
      <c r="Q9" s="20"/>
    </row>
    <row r="10" spans="2:18" ht="14.4" customHeight="1">
      <c r="B10" s="30">
        <v>2</v>
      </c>
      <c r="C10" s="29" t="s">
        <v>161</v>
      </c>
      <c r="D10" s="31" t="s">
        <v>160</v>
      </c>
      <c r="E10" s="32"/>
      <c r="F10" s="32"/>
      <c r="G10" s="32"/>
      <c r="H10" s="32"/>
      <c r="I10" s="33"/>
      <c r="J10" s="14">
        <v>70</v>
      </c>
      <c r="K10" s="27"/>
      <c r="L10" s="27"/>
      <c r="M10" s="4"/>
      <c r="N10" s="4"/>
      <c r="O10" s="4"/>
      <c r="P10" s="4"/>
      <c r="Q10" s="20"/>
    </row>
    <row r="11" spans="2:18" ht="14.4" customHeight="1">
      <c r="B11" s="8">
        <v>3</v>
      </c>
      <c r="C11" s="26" t="s">
        <v>90</v>
      </c>
      <c r="D11" s="44" t="s">
        <v>91</v>
      </c>
      <c r="E11" s="32"/>
      <c r="F11" s="32"/>
      <c r="G11" s="32"/>
      <c r="H11" s="32"/>
      <c r="I11" s="33"/>
      <c r="J11" s="14">
        <v>70</v>
      </c>
      <c r="K11" s="4"/>
      <c r="L11" s="27"/>
      <c r="M11" s="4"/>
      <c r="N11" s="4"/>
      <c r="O11" s="4"/>
      <c r="P11" s="4"/>
      <c r="Q11" s="20"/>
    </row>
    <row r="12" spans="2:18" ht="14.4" customHeight="1">
      <c r="B12" s="30">
        <f t="shared" ref="B12:B17" si="0">B11+1</f>
        <v>4</v>
      </c>
      <c r="C12" s="26" t="s">
        <v>92</v>
      </c>
      <c r="D12" s="44" t="s">
        <v>93</v>
      </c>
      <c r="E12" s="32"/>
      <c r="F12" s="32"/>
      <c r="G12" s="32"/>
      <c r="H12" s="32"/>
      <c r="I12" s="33"/>
      <c r="J12" s="14">
        <v>0</v>
      </c>
      <c r="K12" s="27"/>
      <c r="L12" s="27"/>
      <c r="M12" s="4"/>
      <c r="N12" s="4"/>
      <c r="O12" s="4"/>
      <c r="P12" s="4"/>
      <c r="Q12" s="20"/>
    </row>
    <row r="13" spans="2:18" ht="14.4" customHeight="1">
      <c r="B13" s="8">
        <v>5</v>
      </c>
      <c r="C13" s="26" t="s">
        <v>94</v>
      </c>
      <c r="D13" s="44" t="s">
        <v>95</v>
      </c>
      <c r="E13" s="32"/>
      <c r="F13" s="32"/>
      <c r="G13" s="32"/>
      <c r="H13" s="32"/>
      <c r="I13" s="33"/>
      <c r="J13" s="14">
        <v>0</v>
      </c>
      <c r="K13" s="27"/>
      <c r="L13" s="27"/>
      <c r="M13" s="4"/>
      <c r="N13" s="4"/>
      <c r="O13" s="4"/>
      <c r="P13" s="4"/>
      <c r="Q13" s="20"/>
    </row>
    <row r="14" spans="2:18" ht="14.4" customHeight="1">
      <c r="B14" s="8">
        <v>6</v>
      </c>
      <c r="C14" s="26" t="s">
        <v>96</v>
      </c>
      <c r="D14" s="44" t="s">
        <v>97</v>
      </c>
      <c r="E14" s="32"/>
      <c r="F14" s="32"/>
      <c r="G14" s="32"/>
      <c r="H14" s="32"/>
      <c r="I14" s="33"/>
      <c r="J14" s="14">
        <f>'[3]MEC-MAT-(A)'!J16</f>
        <v>100</v>
      </c>
      <c r="K14" s="27"/>
      <c r="L14" s="27"/>
      <c r="M14" s="4"/>
      <c r="N14" s="4"/>
      <c r="O14" s="4"/>
      <c r="P14" s="4"/>
      <c r="Q14" s="20"/>
    </row>
    <row r="15" spans="2:18">
      <c r="B15" s="8">
        <f t="shared" si="0"/>
        <v>7</v>
      </c>
      <c r="C15" s="26" t="s">
        <v>98</v>
      </c>
      <c r="D15" s="44" t="s">
        <v>99</v>
      </c>
      <c r="E15" s="32"/>
      <c r="F15" s="32"/>
      <c r="G15" s="32"/>
      <c r="H15" s="32"/>
      <c r="I15" s="33"/>
      <c r="J15" s="14">
        <f>'[3]MEC-MAT-(A)'!J17</f>
        <v>0</v>
      </c>
      <c r="K15" s="4"/>
      <c r="L15" s="4"/>
      <c r="M15" s="4"/>
      <c r="N15" s="4"/>
      <c r="O15" s="4"/>
      <c r="P15" s="4"/>
      <c r="Q15" s="20"/>
    </row>
    <row r="16" spans="2:18">
      <c r="B16" s="8">
        <f t="shared" si="0"/>
        <v>8</v>
      </c>
      <c r="C16" s="26" t="s">
        <v>100</v>
      </c>
      <c r="D16" s="44" t="s">
        <v>101</v>
      </c>
      <c r="E16" s="32"/>
      <c r="F16" s="32"/>
      <c r="G16" s="32"/>
      <c r="H16" s="32"/>
      <c r="I16" s="33"/>
      <c r="J16" s="14">
        <f>'[3]MEC-MAT-(A)'!J18</f>
        <v>70</v>
      </c>
      <c r="K16" s="4"/>
      <c r="L16" s="4"/>
      <c r="M16" s="4"/>
      <c r="N16" s="4"/>
      <c r="O16" s="4"/>
      <c r="P16" s="4"/>
      <c r="Q16" s="20"/>
    </row>
    <row r="17" spans="2:17">
      <c r="B17" s="8">
        <f t="shared" si="0"/>
        <v>9</v>
      </c>
      <c r="C17" s="26" t="s">
        <v>102</v>
      </c>
      <c r="D17" s="44" t="s">
        <v>103</v>
      </c>
      <c r="E17" s="32"/>
      <c r="F17" s="32"/>
      <c r="G17" s="32"/>
      <c r="H17" s="32"/>
      <c r="I17" s="33"/>
      <c r="J17" s="14">
        <f>'[3]MEC-MAT-(A)'!J19</f>
        <v>70</v>
      </c>
      <c r="K17" s="27"/>
      <c r="L17" s="27"/>
      <c r="M17" s="4"/>
      <c r="N17" s="4"/>
      <c r="O17" s="4"/>
      <c r="P17" s="4"/>
      <c r="Q17" s="20"/>
    </row>
    <row r="18" spans="2:17">
      <c r="B18" s="8">
        <v>10</v>
      </c>
      <c r="C18" s="26" t="s">
        <v>104</v>
      </c>
      <c r="D18" s="44" t="s">
        <v>105</v>
      </c>
      <c r="E18" s="32"/>
      <c r="F18" s="32"/>
      <c r="G18" s="32"/>
      <c r="H18" s="32"/>
      <c r="I18" s="33"/>
      <c r="J18" s="14">
        <f>'[3]MEC-MAT-(A)'!J20</f>
        <v>70</v>
      </c>
      <c r="K18" s="27"/>
      <c r="L18" s="27"/>
      <c r="M18" s="4"/>
      <c r="N18" s="4"/>
      <c r="O18" s="4"/>
      <c r="P18" s="4"/>
      <c r="Q18" s="20"/>
    </row>
    <row r="19" spans="2:17">
      <c r="B19" s="8">
        <v>11</v>
      </c>
      <c r="C19" s="26" t="s">
        <v>106</v>
      </c>
      <c r="D19" s="44" t="s">
        <v>107</v>
      </c>
      <c r="E19" s="32"/>
      <c r="F19" s="32"/>
      <c r="G19" s="32"/>
      <c r="H19" s="32"/>
      <c r="I19" s="33"/>
      <c r="J19" s="14">
        <f>'[3]MEC-MAT-(A)'!J21</f>
        <v>100</v>
      </c>
      <c r="K19" s="4"/>
      <c r="L19" s="4"/>
      <c r="M19" s="4"/>
      <c r="N19" s="4"/>
      <c r="O19" s="4"/>
      <c r="P19" s="4"/>
      <c r="Q19" s="20"/>
    </row>
    <row r="20" spans="2:17">
      <c r="B20" s="8">
        <v>12</v>
      </c>
      <c r="C20" s="26" t="s">
        <v>108</v>
      </c>
      <c r="D20" s="44" t="s">
        <v>109</v>
      </c>
      <c r="E20" s="32"/>
      <c r="F20" s="32"/>
      <c r="G20" s="32"/>
      <c r="H20" s="32"/>
      <c r="I20" s="33"/>
      <c r="J20" s="14">
        <f>'[3]MEC-MAT-(A)'!J22</f>
        <v>100</v>
      </c>
      <c r="K20" s="27"/>
      <c r="L20" s="27"/>
      <c r="M20" s="4"/>
      <c r="N20" s="4"/>
      <c r="O20" s="4"/>
      <c r="P20" s="4"/>
      <c r="Q20" s="20"/>
    </row>
    <row r="21" spans="2:17">
      <c r="B21" s="8">
        <v>13</v>
      </c>
      <c r="C21" s="26" t="s">
        <v>110</v>
      </c>
      <c r="D21" s="44" t="s">
        <v>111</v>
      </c>
      <c r="E21" s="32"/>
      <c r="F21" s="32"/>
      <c r="G21" s="32"/>
      <c r="H21" s="32"/>
      <c r="I21" s="33"/>
      <c r="J21" s="14">
        <f>'[3]MEC-MAT-(A)'!J23</f>
        <v>70</v>
      </c>
      <c r="K21" s="27"/>
      <c r="L21" s="27"/>
      <c r="M21" s="4"/>
      <c r="N21" s="4"/>
      <c r="O21" s="4"/>
      <c r="P21" s="4"/>
      <c r="Q21" s="20"/>
    </row>
    <row r="22" spans="2:17">
      <c r="B22" s="8">
        <v>14</v>
      </c>
      <c r="C22" s="26" t="s">
        <v>112</v>
      </c>
      <c r="D22" s="44" t="s">
        <v>113</v>
      </c>
      <c r="E22" s="32"/>
      <c r="F22" s="32"/>
      <c r="G22" s="32"/>
      <c r="H22" s="32"/>
      <c r="I22" s="33"/>
      <c r="J22" s="14">
        <f>'[3]MEC-MAT-(A)'!J24</f>
        <v>70</v>
      </c>
      <c r="K22" s="4"/>
      <c r="L22" s="4"/>
      <c r="M22" s="4"/>
      <c r="N22" s="4"/>
      <c r="O22" s="4"/>
      <c r="P22" s="4"/>
      <c r="Q22" s="20"/>
    </row>
    <row r="23" spans="2:17">
      <c r="B23" s="8">
        <v>15</v>
      </c>
      <c r="C23" s="26" t="s">
        <v>114</v>
      </c>
      <c r="D23" s="44" t="s">
        <v>115</v>
      </c>
      <c r="E23" s="32"/>
      <c r="F23" s="32"/>
      <c r="G23" s="32"/>
      <c r="H23" s="32"/>
      <c r="I23" s="33"/>
      <c r="J23" s="14">
        <f>'[3]MEC-MAT-(A)'!J25</f>
        <v>70</v>
      </c>
      <c r="K23" s="4"/>
      <c r="L23" s="4"/>
      <c r="M23" s="4"/>
      <c r="N23" s="4"/>
      <c r="O23" s="4"/>
      <c r="P23" s="4"/>
      <c r="Q23" s="20"/>
    </row>
    <row r="24" spans="2:17">
      <c r="B24" s="8">
        <v>16</v>
      </c>
      <c r="C24" s="26" t="s">
        <v>116</v>
      </c>
      <c r="D24" s="44" t="s">
        <v>117</v>
      </c>
      <c r="E24" s="32"/>
      <c r="F24" s="32"/>
      <c r="G24" s="32"/>
      <c r="H24" s="32"/>
      <c r="I24" s="33"/>
      <c r="J24" s="14">
        <v>70</v>
      </c>
      <c r="K24" s="4"/>
      <c r="L24" s="4"/>
      <c r="M24" s="4"/>
      <c r="N24" s="4"/>
      <c r="O24" s="4"/>
      <c r="P24" s="4"/>
      <c r="Q24" s="20"/>
    </row>
    <row r="25" spans="2:17">
      <c r="B25" s="8">
        <v>17</v>
      </c>
      <c r="C25" s="26" t="s">
        <v>118</v>
      </c>
      <c r="D25" s="44" t="s">
        <v>119</v>
      </c>
      <c r="E25" s="32"/>
      <c r="F25" s="32"/>
      <c r="G25" s="32"/>
      <c r="H25" s="32"/>
      <c r="I25" s="33"/>
      <c r="J25" s="14">
        <f>'[3]MEC-MAT-(A)'!J27</f>
        <v>100</v>
      </c>
      <c r="K25" s="4"/>
      <c r="L25" s="4"/>
      <c r="M25" s="4"/>
      <c r="N25" s="4"/>
      <c r="O25" s="4"/>
      <c r="P25" s="4"/>
      <c r="Q25" s="20"/>
    </row>
    <row r="26" spans="2:17">
      <c r="B26" s="8">
        <v>18</v>
      </c>
      <c r="C26" s="26" t="s">
        <v>120</v>
      </c>
      <c r="D26" s="44" t="s">
        <v>121</v>
      </c>
      <c r="E26" s="32"/>
      <c r="F26" s="32"/>
      <c r="G26" s="32"/>
      <c r="H26" s="32"/>
      <c r="I26" s="33"/>
      <c r="J26" s="14">
        <v>0</v>
      </c>
      <c r="K26" s="4"/>
      <c r="L26" s="4"/>
      <c r="M26" s="4"/>
      <c r="N26" s="4"/>
      <c r="O26" s="4"/>
      <c r="P26" s="4"/>
      <c r="Q26" s="20"/>
    </row>
    <row r="27" spans="2:17">
      <c r="B27" s="8">
        <v>19</v>
      </c>
      <c r="C27" s="26" t="s">
        <v>122</v>
      </c>
      <c r="D27" s="44" t="s">
        <v>123</v>
      </c>
      <c r="E27" s="32"/>
      <c r="F27" s="32"/>
      <c r="G27" s="32"/>
      <c r="H27" s="32"/>
      <c r="I27" s="33"/>
      <c r="J27" s="14">
        <f>'[3]MEC-MAT-(A)'!J29</f>
        <v>70</v>
      </c>
      <c r="K27" s="4"/>
      <c r="L27" s="4"/>
      <c r="M27" s="4"/>
      <c r="N27" s="4"/>
      <c r="O27" s="4"/>
      <c r="P27" s="4"/>
      <c r="Q27" s="20"/>
    </row>
    <row r="28" spans="2:17">
      <c r="B28" s="8">
        <v>20</v>
      </c>
      <c r="C28" s="26" t="s">
        <v>124</v>
      </c>
      <c r="D28" s="44" t="s">
        <v>125</v>
      </c>
      <c r="E28" s="32"/>
      <c r="F28" s="32"/>
      <c r="G28" s="32"/>
      <c r="H28" s="32"/>
      <c r="I28" s="33"/>
      <c r="J28" s="14">
        <f>'[3]MEC-MAT-(A)'!J30</f>
        <v>0</v>
      </c>
      <c r="K28" s="4"/>
      <c r="L28" s="4"/>
      <c r="M28" s="4"/>
      <c r="N28" s="4"/>
      <c r="O28" s="4"/>
      <c r="P28" s="4"/>
      <c r="Q28" s="20"/>
    </row>
    <row r="29" spans="2:17">
      <c r="B29" s="8">
        <v>21</v>
      </c>
      <c r="C29" s="29" t="s">
        <v>163</v>
      </c>
      <c r="D29" s="31" t="s">
        <v>162</v>
      </c>
      <c r="E29" s="32"/>
      <c r="F29" s="32"/>
      <c r="G29" s="32"/>
      <c r="H29" s="32"/>
      <c r="I29" s="33"/>
      <c r="J29" s="14">
        <v>0</v>
      </c>
      <c r="K29" s="4"/>
      <c r="L29" s="4"/>
      <c r="M29" s="4"/>
      <c r="N29" s="4"/>
      <c r="O29" s="4"/>
      <c r="P29" s="4"/>
      <c r="Q29" s="20"/>
    </row>
    <row r="30" spans="2:17">
      <c r="B30" s="8">
        <v>22</v>
      </c>
      <c r="C30" s="26" t="s">
        <v>126</v>
      </c>
      <c r="D30" s="44" t="s">
        <v>127</v>
      </c>
      <c r="E30" s="32"/>
      <c r="F30" s="32"/>
      <c r="G30" s="32"/>
      <c r="H30" s="32"/>
      <c r="I30" s="33"/>
      <c r="J30" s="14">
        <v>70</v>
      </c>
      <c r="K30" s="4"/>
      <c r="L30" s="4"/>
      <c r="M30" s="4"/>
      <c r="N30" s="4"/>
      <c r="O30" s="4"/>
      <c r="P30" s="4"/>
      <c r="Q30" s="20"/>
    </row>
    <row r="31" spans="2:17">
      <c r="B31" s="8">
        <v>23</v>
      </c>
      <c r="C31" s="26" t="s">
        <v>128</v>
      </c>
      <c r="D31" s="44" t="s">
        <v>129</v>
      </c>
      <c r="E31" s="32"/>
      <c r="F31" s="32"/>
      <c r="G31" s="32"/>
      <c r="H31" s="32"/>
      <c r="I31" s="33"/>
      <c r="J31" s="14">
        <f>'[3]MEC-MAT-(A)'!J33</f>
        <v>70</v>
      </c>
      <c r="K31" s="4"/>
      <c r="L31" s="4"/>
      <c r="M31" s="4"/>
      <c r="N31" s="4"/>
      <c r="O31" s="4"/>
      <c r="P31" s="4"/>
      <c r="Q31" s="20"/>
    </row>
    <row r="32" spans="2:17">
      <c r="B32" s="8">
        <v>24</v>
      </c>
      <c r="C32" s="26" t="s">
        <v>130</v>
      </c>
      <c r="D32" s="44" t="s">
        <v>131</v>
      </c>
      <c r="E32" s="32"/>
      <c r="F32" s="32"/>
      <c r="G32" s="32"/>
      <c r="H32" s="32"/>
      <c r="I32" s="33"/>
      <c r="J32" s="14">
        <f>'[3]MEC-MAT-(A)'!J34</f>
        <v>70</v>
      </c>
      <c r="K32" s="4"/>
      <c r="L32" s="4"/>
      <c r="M32" s="4"/>
      <c r="N32" s="4"/>
      <c r="O32" s="4"/>
      <c r="P32" s="4"/>
      <c r="Q32" s="20"/>
    </row>
    <row r="33" spans="2:17">
      <c r="B33" s="30">
        <v>25</v>
      </c>
      <c r="C33" s="26" t="s">
        <v>132</v>
      </c>
      <c r="D33" s="44" t="s">
        <v>133</v>
      </c>
      <c r="E33" s="32"/>
      <c r="F33" s="32"/>
      <c r="G33" s="32"/>
      <c r="H33" s="32"/>
      <c r="I33" s="33"/>
      <c r="J33" s="14">
        <v>0</v>
      </c>
      <c r="K33" s="4"/>
      <c r="L33" s="4"/>
      <c r="M33" s="4"/>
      <c r="N33" s="4"/>
      <c r="O33" s="4"/>
      <c r="P33" s="4"/>
      <c r="Q33" s="20"/>
    </row>
    <row r="34" spans="2:17">
      <c r="B34" s="8">
        <v>26</v>
      </c>
      <c r="C34" s="26" t="s">
        <v>134</v>
      </c>
      <c r="D34" s="44" t="s">
        <v>135</v>
      </c>
      <c r="E34" s="32"/>
      <c r="F34" s="32"/>
      <c r="G34" s="32"/>
      <c r="H34" s="32"/>
      <c r="I34" s="33"/>
      <c r="J34" s="14">
        <v>70</v>
      </c>
      <c r="K34" s="4"/>
      <c r="L34" s="4"/>
      <c r="M34" s="4"/>
      <c r="N34" s="4"/>
      <c r="O34" s="4"/>
      <c r="P34" s="4"/>
      <c r="Q34" s="20"/>
    </row>
    <row r="35" spans="2:17">
      <c r="B35" s="8">
        <v>27</v>
      </c>
      <c r="C35" s="26" t="s">
        <v>136</v>
      </c>
      <c r="D35" s="44" t="s">
        <v>137</v>
      </c>
      <c r="E35" s="32"/>
      <c r="F35" s="32"/>
      <c r="G35" s="32"/>
      <c r="H35" s="32"/>
      <c r="I35" s="33"/>
      <c r="J35" s="14">
        <f>'[3]MEC-MAT-(A)'!J37</f>
        <v>70</v>
      </c>
      <c r="K35" s="4"/>
      <c r="L35" s="4"/>
      <c r="M35" s="4"/>
      <c r="N35" s="4"/>
      <c r="O35" s="4"/>
      <c r="P35" s="4"/>
      <c r="Q35" s="20"/>
    </row>
    <row r="36" spans="2:17">
      <c r="B36" s="30">
        <v>28</v>
      </c>
      <c r="C36" s="26" t="s">
        <v>138</v>
      </c>
      <c r="D36" s="44" t="s">
        <v>139</v>
      </c>
      <c r="E36" s="32"/>
      <c r="F36" s="32"/>
      <c r="G36" s="32"/>
      <c r="H36" s="32"/>
      <c r="I36" s="33"/>
      <c r="J36" s="14">
        <v>0</v>
      </c>
      <c r="K36" s="4"/>
      <c r="L36" s="4"/>
      <c r="M36" s="4"/>
      <c r="N36" s="4"/>
      <c r="O36" s="4"/>
      <c r="P36" s="4"/>
      <c r="Q36" s="20"/>
    </row>
    <row r="37" spans="2:17">
      <c r="B37" s="8">
        <v>29</v>
      </c>
      <c r="C37" s="26" t="s">
        <v>140</v>
      </c>
      <c r="D37" s="45" t="s">
        <v>141</v>
      </c>
      <c r="E37" s="45"/>
      <c r="F37" s="45"/>
      <c r="G37" s="45"/>
      <c r="H37" s="45"/>
      <c r="I37" s="45"/>
      <c r="J37" s="14">
        <v>0</v>
      </c>
      <c r="K37" s="4"/>
      <c r="L37" s="4"/>
      <c r="M37" s="4"/>
      <c r="N37" s="4"/>
      <c r="O37" s="4"/>
      <c r="P37" s="4"/>
      <c r="Q37" s="20"/>
    </row>
    <row r="38" spans="2:17">
      <c r="B38" s="8">
        <v>30</v>
      </c>
      <c r="C38" s="26" t="s">
        <v>142</v>
      </c>
      <c r="D38" s="45" t="s">
        <v>143</v>
      </c>
      <c r="E38" s="45"/>
      <c r="F38" s="45"/>
      <c r="G38" s="45"/>
      <c r="H38" s="45"/>
      <c r="I38" s="45"/>
      <c r="J38" s="19">
        <f>'[3]MEC-MAT-(A)'!J40</f>
        <v>0</v>
      </c>
      <c r="K38" s="4"/>
      <c r="L38" s="4"/>
      <c r="M38" s="4"/>
      <c r="N38" s="4"/>
      <c r="O38" s="4"/>
      <c r="P38" s="4"/>
      <c r="Q38" s="20"/>
    </row>
    <row r="39" spans="2:17">
      <c r="B39" s="8">
        <v>31</v>
      </c>
      <c r="C39" s="26" t="s">
        <v>144</v>
      </c>
      <c r="D39" s="45" t="s">
        <v>145</v>
      </c>
      <c r="E39" s="45"/>
      <c r="F39" s="45"/>
      <c r="G39" s="45"/>
      <c r="H39" s="45"/>
      <c r="I39" s="45"/>
      <c r="J39" s="19">
        <v>0</v>
      </c>
      <c r="K39" s="4"/>
      <c r="L39" s="4"/>
      <c r="M39" s="4"/>
      <c r="N39" s="4"/>
      <c r="O39" s="4"/>
      <c r="P39" s="4"/>
      <c r="Q39" s="20"/>
    </row>
    <row r="40" spans="2:17">
      <c r="B40" s="8"/>
      <c r="C40" s="8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20"/>
    </row>
    <row r="41" spans="2:17">
      <c r="B41" s="8"/>
      <c r="C41" s="8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20"/>
    </row>
    <row r="42" spans="2:17">
      <c r="B42" s="8"/>
      <c r="C42" s="9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20"/>
    </row>
    <row r="43" spans="2:17">
      <c r="B43" s="8"/>
      <c r="C43" s="9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20"/>
    </row>
    <row r="44" spans="2:17">
      <c r="B44" s="8"/>
      <c r="C44" s="9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9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20"/>
    </row>
    <row r="48" spans="2:17">
      <c r="B48" s="8"/>
      <c r="C48" s="9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20"/>
    </row>
    <row r="49" spans="2:17">
      <c r="B49" s="8"/>
      <c r="C49" s="9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20"/>
    </row>
    <row r="50" spans="2:17">
      <c r="B50" s="8"/>
      <c r="C50" s="3"/>
      <c r="D50" s="47"/>
      <c r="E50" s="48"/>
      <c r="F50" s="48"/>
      <c r="G50" s="48"/>
      <c r="H50" s="48"/>
      <c r="I50" s="49"/>
      <c r="J50" s="3"/>
      <c r="K50" s="3"/>
      <c r="L50" s="3"/>
      <c r="M50" s="3"/>
      <c r="N50" s="3"/>
      <c r="O50" s="3"/>
      <c r="P50" s="3"/>
      <c r="Q50" s="20"/>
    </row>
    <row r="51" spans="2:17">
      <c r="C51" s="41"/>
      <c r="D51" s="41"/>
      <c r="E51" s="10"/>
      <c r="H51" s="50" t="s">
        <v>82</v>
      </c>
      <c r="I51" s="50"/>
      <c r="J51" s="11">
        <f t="shared" ref="J51:P51" si="1">COUNTIF(J9:J50,"&gt;=70")</f>
        <v>20</v>
      </c>
      <c r="K51" s="11">
        <f t="shared" si="1"/>
        <v>0</v>
      </c>
      <c r="L51" s="11">
        <f t="shared" si="1"/>
        <v>0</v>
      </c>
      <c r="M51" s="11">
        <f t="shared" si="1"/>
        <v>0</v>
      </c>
      <c r="N51" s="11">
        <f t="shared" si="1"/>
        <v>0</v>
      </c>
      <c r="O51" s="11">
        <f t="shared" si="1"/>
        <v>0</v>
      </c>
      <c r="P51" s="11">
        <f t="shared" si="1"/>
        <v>0</v>
      </c>
      <c r="Q51" s="21">
        <f>COUNTIF(Q9:Q45,"&gt;=70")</f>
        <v>0</v>
      </c>
    </row>
    <row r="52" spans="2:17">
      <c r="C52" s="41"/>
      <c r="D52" s="41"/>
      <c r="E52" s="1"/>
      <c r="H52" s="51" t="s">
        <v>83</v>
      </c>
      <c r="I52" s="51"/>
      <c r="J52" s="12">
        <f t="shared" ref="J52:Q52" si="2">COUNTIF(J9:J50,"&lt;70")</f>
        <v>11</v>
      </c>
      <c r="K52" s="12">
        <f t="shared" si="2"/>
        <v>0</v>
      </c>
      <c r="L52" s="12">
        <f t="shared" si="2"/>
        <v>0</v>
      </c>
      <c r="M52" s="12">
        <f t="shared" si="2"/>
        <v>0</v>
      </c>
      <c r="N52" s="12">
        <f t="shared" si="2"/>
        <v>0</v>
      </c>
      <c r="O52" s="12">
        <f t="shared" si="2"/>
        <v>0</v>
      </c>
      <c r="P52" s="12">
        <f t="shared" si="2"/>
        <v>0</v>
      </c>
      <c r="Q52" s="12">
        <f t="shared" si="2"/>
        <v>0</v>
      </c>
    </row>
    <row r="53" spans="2:17">
      <c r="C53" s="41"/>
      <c r="D53" s="41"/>
      <c r="E53" s="41"/>
      <c r="H53" s="51" t="s">
        <v>84</v>
      </c>
      <c r="I53" s="51"/>
      <c r="J53" s="12">
        <f t="shared" ref="J53:Q53" si="3">COUNT(J9:J50)</f>
        <v>31</v>
      </c>
      <c r="K53" s="12">
        <f t="shared" si="3"/>
        <v>0</v>
      </c>
      <c r="L53" s="12">
        <f t="shared" si="3"/>
        <v>0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0</v>
      </c>
    </row>
    <row r="54" spans="2:17">
      <c r="C54" s="41"/>
      <c r="D54" s="41"/>
      <c r="E54" s="10"/>
      <c r="H54" s="54" t="s">
        <v>85</v>
      </c>
      <c r="I54" s="54"/>
      <c r="J54" s="16">
        <f>J51/J53</f>
        <v>0.64516129032258063</v>
      </c>
      <c r="K54" s="17" t="e">
        <f t="shared" ref="K54:Q54" si="4">K51/K53</f>
        <v>#DIV/0!</v>
      </c>
      <c r="L54" s="17" t="e">
        <f t="shared" si="4"/>
        <v>#DIV/0!</v>
      </c>
      <c r="M54" s="17" t="e">
        <f t="shared" si="4"/>
        <v>#DIV/0!</v>
      </c>
      <c r="N54" s="17" t="e">
        <f t="shared" si="4"/>
        <v>#DIV/0!</v>
      </c>
      <c r="O54" s="17" t="e">
        <f t="shared" si="4"/>
        <v>#DIV/0!</v>
      </c>
      <c r="P54" s="17" t="e">
        <f t="shared" si="4"/>
        <v>#DIV/0!</v>
      </c>
      <c r="Q54" s="17" t="e">
        <f t="shared" si="4"/>
        <v>#DIV/0!</v>
      </c>
    </row>
    <row r="55" spans="2:17">
      <c r="C55" s="41"/>
      <c r="D55" s="41"/>
      <c r="E55" s="10"/>
      <c r="H55" s="54" t="s">
        <v>86</v>
      </c>
      <c r="I55" s="54"/>
      <c r="J55" s="16">
        <f>J52/J53</f>
        <v>0.35483870967741937</v>
      </c>
      <c r="K55" s="16" t="e">
        <f t="shared" ref="K55:Q55" si="5">K52/K53</f>
        <v>#DIV/0!</v>
      </c>
      <c r="L55" s="17" t="e">
        <f t="shared" si="5"/>
        <v>#DIV/0!</v>
      </c>
      <c r="M55" s="17" t="e">
        <f t="shared" si="5"/>
        <v>#DIV/0!</v>
      </c>
      <c r="N55" s="17" t="e">
        <f t="shared" si="5"/>
        <v>#DIV/0!</v>
      </c>
      <c r="O55" s="17" t="e">
        <f t="shared" si="5"/>
        <v>#DIV/0!</v>
      </c>
      <c r="P55" s="17" t="e">
        <f t="shared" si="5"/>
        <v>#DIV/0!</v>
      </c>
      <c r="Q55" s="17" t="e">
        <f t="shared" si="5"/>
        <v>#DIV/0!</v>
      </c>
    </row>
    <row r="56" spans="2:17">
      <c r="C56" s="41"/>
      <c r="D56" s="41"/>
      <c r="E56" s="1"/>
    </row>
    <row r="57" spans="2:17">
      <c r="C57" s="10"/>
      <c r="D57" s="10"/>
      <c r="E57" s="1"/>
    </row>
    <row r="58" spans="2:17">
      <c r="J58" s="52"/>
      <c r="K58" s="52"/>
      <c r="L58" s="52"/>
      <c r="M58" s="52"/>
      <c r="N58" s="52"/>
      <c r="O58" s="52"/>
      <c r="P58" s="52"/>
    </row>
    <row r="59" spans="2:17">
      <c r="J59" s="53" t="s">
        <v>87</v>
      </c>
      <c r="K59" s="53"/>
      <c r="L59" s="53"/>
      <c r="M59" s="53"/>
      <c r="N59" s="53"/>
      <c r="O59" s="53"/>
      <c r="P59" s="53"/>
    </row>
  </sheetData>
  <mergeCells count="64">
    <mergeCell ref="J58:P58"/>
    <mergeCell ref="J59:P59"/>
    <mergeCell ref="C54:D54"/>
    <mergeCell ref="H54:I54"/>
    <mergeCell ref="C55:D55"/>
    <mergeCell ref="H55:I55"/>
    <mergeCell ref="C56:D56"/>
    <mergeCell ref="C51:D51"/>
    <mergeCell ref="H51:I51"/>
    <mergeCell ref="C52:D52"/>
    <mergeCell ref="H52:I52"/>
    <mergeCell ref="C53:E53"/>
    <mergeCell ref="H53:I53"/>
    <mergeCell ref="D46:I46"/>
    <mergeCell ref="D47:I47"/>
    <mergeCell ref="D48:I48"/>
    <mergeCell ref="D49:I49"/>
    <mergeCell ref="D50:I50"/>
    <mergeCell ref="D41:I41"/>
    <mergeCell ref="D42:I42"/>
    <mergeCell ref="D43:I43"/>
    <mergeCell ref="D44:I44"/>
    <mergeCell ref="D45:I45"/>
    <mergeCell ref="D36:I36"/>
    <mergeCell ref="D37:I37"/>
    <mergeCell ref="D38:I38"/>
    <mergeCell ref="D39:I39"/>
    <mergeCell ref="D40:I40"/>
    <mergeCell ref="D31:I31"/>
    <mergeCell ref="D32:I32"/>
    <mergeCell ref="D33:I33"/>
    <mergeCell ref="D34:I34"/>
    <mergeCell ref="D35:I35"/>
    <mergeCell ref="D25:I25"/>
    <mergeCell ref="D26:I26"/>
    <mergeCell ref="D27:I27"/>
    <mergeCell ref="D28:I28"/>
    <mergeCell ref="D30:I30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29:I29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4:I1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6"/>
  <sheetViews>
    <sheetView zoomScale="140" zoomScaleNormal="140" workbookViewId="0">
      <selection activeCell="J37" sqref="J37"/>
    </sheetView>
  </sheetViews>
  <sheetFormatPr baseColWidth="10" defaultColWidth="11" defaultRowHeight="14.4"/>
  <cols>
    <col min="1" max="1" width="1.33203125" customWidth="1"/>
    <col min="2" max="2" width="6.10937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8"/>
      <c r="R2" s="18"/>
    </row>
    <row r="3" spans="2:18"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0"/>
      <c r="R3" s="10"/>
    </row>
    <row r="4" spans="2:18">
      <c r="C4" t="s">
        <v>2</v>
      </c>
      <c r="D4" s="36" t="s">
        <v>167</v>
      </c>
      <c r="E4" s="37"/>
      <c r="F4" s="37"/>
      <c r="G4" s="37"/>
      <c r="I4" t="s">
        <v>3</v>
      </c>
      <c r="J4" s="38" t="s">
        <v>168</v>
      </c>
      <c r="K4" s="39"/>
      <c r="M4" t="s">
        <v>4</v>
      </c>
      <c r="N4" s="40">
        <v>45560</v>
      </c>
      <c r="O4" s="40"/>
    </row>
    <row r="5" spans="2:18" ht="6.75" customHeight="1">
      <c r="D5" s="2"/>
      <c r="E5" s="2"/>
      <c r="F5" s="2"/>
      <c r="G5" s="2"/>
    </row>
    <row r="6" spans="2:18">
      <c r="C6" t="s">
        <v>5</v>
      </c>
      <c r="D6" s="38" t="s">
        <v>165</v>
      </c>
      <c r="E6" s="39"/>
      <c r="F6" s="39"/>
      <c r="G6" s="39"/>
      <c r="I6" s="41" t="s">
        <v>6</v>
      </c>
      <c r="J6" s="41"/>
      <c r="K6" s="42" t="s">
        <v>7</v>
      </c>
      <c r="L6" s="42"/>
      <c r="M6" s="42"/>
      <c r="N6" s="42"/>
      <c r="O6" s="42"/>
      <c r="P6" s="42"/>
    </row>
    <row r="7" spans="2:18" ht="11.25" customHeight="1"/>
    <row r="8" spans="2:18">
      <c r="B8" s="3" t="s">
        <v>8</v>
      </c>
      <c r="C8" s="3" t="s">
        <v>9</v>
      </c>
      <c r="D8" s="43" t="s">
        <v>10</v>
      </c>
      <c r="E8" s="43"/>
      <c r="F8" s="43"/>
      <c r="G8" s="43"/>
      <c r="H8" s="43"/>
      <c r="I8" s="43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 ht="14.4" customHeight="1">
      <c r="B9" s="30">
        <v>1</v>
      </c>
      <c r="C9" s="7" t="s">
        <v>19</v>
      </c>
      <c r="D9" s="44" t="s">
        <v>20</v>
      </c>
      <c r="E9" s="32"/>
      <c r="F9" s="32"/>
      <c r="G9" s="32"/>
      <c r="H9" s="32"/>
      <c r="I9" s="33"/>
      <c r="J9" s="14">
        <v>0</v>
      </c>
      <c r="K9" s="4"/>
      <c r="L9" s="4"/>
      <c r="M9" s="4"/>
      <c r="N9" s="4"/>
      <c r="O9" s="4"/>
      <c r="P9" s="4"/>
      <c r="Q9" s="20"/>
    </row>
    <row r="10" spans="2:18" ht="14.4" customHeight="1">
      <c r="B10" s="8">
        <v>2</v>
      </c>
      <c r="C10" s="7" t="s">
        <v>23</v>
      </c>
      <c r="D10" s="44" t="s">
        <v>24</v>
      </c>
      <c r="E10" s="32"/>
      <c r="F10" s="32"/>
      <c r="G10" s="32"/>
      <c r="H10" s="32"/>
      <c r="I10" s="33"/>
      <c r="J10" s="14">
        <f>'[3]MEC-MAT-B'!F12</f>
        <v>0</v>
      </c>
      <c r="K10" s="4"/>
      <c r="L10" s="4"/>
      <c r="M10" s="4"/>
      <c r="N10" s="4"/>
      <c r="O10" s="4"/>
      <c r="P10" s="4"/>
      <c r="Q10" s="20"/>
    </row>
    <row r="11" spans="2:18">
      <c r="B11" s="8">
        <v>3</v>
      </c>
      <c r="C11" s="7" t="s">
        <v>25</v>
      </c>
      <c r="D11" s="44" t="s">
        <v>26</v>
      </c>
      <c r="E11" s="32"/>
      <c r="F11" s="32"/>
      <c r="G11" s="32"/>
      <c r="H11" s="32"/>
      <c r="I11" s="33"/>
      <c r="J11" s="14">
        <f>'[3]MEC-MAT-B'!F13</f>
        <v>0</v>
      </c>
      <c r="K11" s="4"/>
      <c r="L11" s="4"/>
      <c r="M11" s="4"/>
      <c r="N11" s="4"/>
      <c r="O11" s="4"/>
      <c r="P11" s="4"/>
      <c r="Q11" s="20"/>
    </row>
    <row r="12" spans="2:18">
      <c r="B12" s="8">
        <v>4</v>
      </c>
      <c r="C12" s="7" t="s">
        <v>27</v>
      </c>
      <c r="D12" s="44" t="s">
        <v>28</v>
      </c>
      <c r="E12" s="32"/>
      <c r="F12" s="32"/>
      <c r="G12" s="32"/>
      <c r="H12" s="32"/>
      <c r="I12" s="33"/>
      <c r="J12" s="14">
        <f>'[3]MEC-MAT-B'!F14</f>
        <v>90</v>
      </c>
      <c r="K12" s="4"/>
      <c r="L12" s="4"/>
      <c r="M12" s="4"/>
      <c r="N12" s="4"/>
      <c r="O12" s="4"/>
      <c r="P12" s="4"/>
      <c r="Q12" s="20"/>
    </row>
    <row r="13" spans="2:18">
      <c r="B13" s="8">
        <v>5</v>
      </c>
      <c r="C13" s="7" t="s">
        <v>29</v>
      </c>
      <c r="D13" s="44" t="s">
        <v>30</v>
      </c>
      <c r="E13" s="32"/>
      <c r="F13" s="32"/>
      <c r="G13" s="32"/>
      <c r="H13" s="32"/>
      <c r="I13" s="33"/>
      <c r="J13" s="14">
        <f>'[3]MEC-MAT-B'!F15</f>
        <v>0</v>
      </c>
      <c r="K13" s="4"/>
      <c r="L13" s="4"/>
      <c r="M13" s="4"/>
      <c r="N13" s="4"/>
      <c r="O13" s="4"/>
      <c r="P13" s="4"/>
      <c r="Q13" s="20"/>
    </row>
    <row r="14" spans="2:18">
      <c r="B14" s="8">
        <f t="shared" ref="B14:B21" si="0">B13+1</f>
        <v>6</v>
      </c>
      <c r="C14" s="7" t="s">
        <v>31</v>
      </c>
      <c r="D14" s="44" t="s">
        <v>32</v>
      </c>
      <c r="E14" s="32"/>
      <c r="F14" s="32"/>
      <c r="G14" s="32"/>
      <c r="H14" s="32"/>
      <c r="I14" s="33"/>
      <c r="J14" s="14">
        <f>'[3]MEC-MAT-B'!F16</f>
        <v>0</v>
      </c>
      <c r="K14" s="4"/>
      <c r="L14" s="4"/>
      <c r="M14" s="4"/>
      <c r="N14" s="4"/>
      <c r="O14" s="4"/>
      <c r="P14" s="4"/>
      <c r="Q14" s="20"/>
    </row>
    <row r="15" spans="2:18">
      <c r="B15" s="30">
        <f t="shared" si="0"/>
        <v>7</v>
      </c>
      <c r="C15" s="7" t="s">
        <v>33</v>
      </c>
      <c r="D15" s="44" t="s">
        <v>34</v>
      </c>
      <c r="E15" s="32"/>
      <c r="F15" s="32"/>
      <c r="G15" s="32"/>
      <c r="H15" s="32"/>
      <c r="I15" s="33"/>
      <c r="J15" s="14">
        <v>0</v>
      </c>
      <c r="K15" s="4"/>
      <c r="L15" s="4"/>
      <c r="M15" s="4"/>
      <c r="N15" s="4"/>
      <c r="O15" s="4"/>
      <c r="P15" s="4"/>
      <c r="Q15" s="20"/>
    </row>
    <row r="16" spans="2:18">
      <c r="B16" s="8">
        <v>8</v>
      </c>
      <c r="C16" s="7" t="s">
        <v>35</v>
      </c>
      <c r="D16" s="44" t="s">
        <v>36</v>
      </c>
      <c r="E16" s="32"/>
      <c r="F16" s="32"/>
      <c r="G16" s="32"/>
      <c r="H16" s="32"/>
      <c r="I16" s="33"/>
      <c r="J16" s="14">
        <f>'[3]MEC-MAT-B'!F18</f>
        <v>0</v>
      </c>
      <c r="K16" s="15"/>
      <c r="L16" s="4"/>
      <c r="M16" s="4"/>
      <c r="N16" s="4"/>
      <c r="O16" s="4"/>
      <c r="P16" s="4"/>
      <c r="Q16" s="20"/>
    </row>
    <row r="17" spans="2:17">
      <c r="B17" s="8">
        <v>9</v>
      </c>
      <c r="C17" s="7" t="s">
        <v>37</v>
      </c>
      <c r="D17" s="44" t="s">
        <v>38</v>
      </c>
      <c r="E17" s="32"/>
      <c r="F17" s="32"/>
      <c r="G17" s="32"/>
      <c r="H17" s="32"/>
      <c r="I17" s="33"/>
      <c r="J17" s="14">
        <f>'[3]MEC-MAT-B'!F19</f>
        <v>90</v>
      </c>
      <c r="K17" s="4"/>
      <c r="L17" s="4"/>
      <c r="M17" s="4"/>
      <c r="N17" s="4"/>
      <c r="O17" s="4"/>
      <c r="P17" s="4"/>
      <c r="Q17" s="20"/>
    </row>
    <row r="18" spans="2:17">
      <c r="B18" s="8">
        <v>10</v>
      </c>
      <c r="C18" s="7" t="s">
        <v>39</v>
      </c>
      <c r="D18" s="44" t="s">
        <v>40</v>
      </c>
      <c r="E18" s="32"/>
      <c r="F18" s="32"/>
      <c r="G18" s="32"/>
      <c r="H18" s="32"/>
      <c r="I18" s="33"/>
      <c r="J18" s="14">
        <f>'[3]MEC-MAT-B'!F20</f>
        <v>90</v>
      </c>
      <c r="K18" s="4"/>
      <c r="L18" s="4"/>
      <c r="M18" s="4"/>
      <c r="N18" s="4"/>
      <c r="O18" s="4"/>
      <c r="P18" s="4"/>
      <c r="Q18" s="20"/>
    </row>
    <row r="19" spans="2:17">
      <c r="B19" s="8">
        <f t="shared" si="0"/>
        <v>11</v>
      </c>
      <c r="C19" s="7" t="s">
        <v>41</v>
      </c>
      <c r="D19" s="44" t="s">
        <v>42</v>
      </c>
      <c r="E19" s="32"/>
      <c r="F19" s="32"/>
      <c r="G19" s="32"/>
      <c r="H19" s="32"/>
      <c r="I19" s="33"/>
      <c r="J19" s="14">
        <f>'[3]MEC-MAT-B'!F21</f>
        <v>0</v>
      </c>
      <c r="K19" s="15"/>
      <c r="L19" s="4"/>
      <c r="M19" s="4"/>
      <c r="N19" s="4"/>
      <c r="O19" s="4"/>
      <c r="P19" s="4"/>
      <c r="Q19" s="20"/>
    </row>
    <row r="20" spans="2:17">
      <c r="B20" s="8">
        <f t="shared" si="0"/>
        <v>12</v>
      </c>
      <c r="C20" s="7" t="s">
        <v>43</v>
      </c>
      <c r="D20" s="44" t="s">
        <v>44</v>
      </c>
      <c r="E20" s="32"/>
      <c r="F20" s="32"/>
      <c r="G20" s="32"/>
      <c r="H20" s="32"/>
      <c r="I20" s="33"/>
      <c r="J20" s="14">
        <f>'[3]MEC-MAT-B'!F22</f>
        <v>90</v>
      </c>
      <c r="K20" s="4"/>
      <c r="L20" s="4"/>
      <c r="M20" s="4"/>
      <c r="N20" s="4"/>
      <c r="O20" s="4"/>
      <c r="P20" s="4"/>
      <c r="Q20" s="20"/>
    </row>
    <row r="21" spans="2:17">
      <c r="B21" s="8">
        <f t="shared" si="0"/>
        <v>13</v>
      </c>
      <c r="C21" s="7" t="s">
        <v>45</v>
      </c>
      <c r="D21" s="44" t="s">
        <v>46</v>
      </c>
      <c r="E21" s="32"/>
      <c r="F21" s="32"/>
      <c r="G21" s="32"/>
      <c r="H21" s="32"/>
      <c r="I21" s="33"/>
      <c r="J21" s="14">
        <f>'[3]MEC-MAT-B'!F23</f>
        <v>0</v>
      </c>
      <c r="K21" s="4"/>
      <c r="L21" s="4"/>
      <c r="M21" s="4"/>
      <c r="N21" s="4"/>
      <c r="O21" s="4"/>
      <c r="P21" s="4"/>
      <c r="Q21" s="20"/>
    </row>
    <row r="22" spans="2:17">
      <c r="B22" s="8">
        <v>14</v>
      </c>
      <c r="C22" s="7" t="s">
        <v>47</v>
      </c>
      <c r="D22" s="45" t="s">
        <v>48</v>
      </c>
      <c r="E22" s="45"/>
      <c r="F22" s="45"/>
      <c r="G22" s="45"/>
      <c r="H22" s="45"/>
      <c r="I22" s="45"/>
      <c r="J22" s="14">
        <f>'[3]MEC-MAT-B'!F24</f>
        <v>0</v>
      </c>
      <c r="K22" s="4"/>
      <c r="L22" s="4"/>
      <c r="M22" s="4"/>
      <c r="N22" s="4"/>
      <c r="O22" s="4"/>
      <c r="P22" s="4"/>
      <c r="Q22" s="20"/>
    </row>
    <row r="23" spans="2:17">
      <c r="B23" s="8">
        <v>15</v>
      </c>
      <c r="C23" s="7" t="s">
        <v>49</v>
      </c>
      <c r="D23" s="45" t="s">
        <v>50</v>
      </c>
      <c r="E23" s="45"/>
      <c r="F23" s="45"/>
      <c r="G23" s="45"/>
      <c r="H23" s="45"/>
      <c r="I23" s="45"/>
      <c r="J23" s="19">
        <f>'[3]MEC-MAT-B'!F25</f>
        <v>0</v>
      </c>
      <c r="K23" s="4"/>
      <c r="L23" s="4"/>
      <c r="M23" s="4"/>
      <c r="N23" s="4"/>
      <c r="O23" s="4"/>
      <c r="P23" s="4"/>
      <c r="Q23" s="20"/>
    </row>
    <row r="24" spans="2:17">
      <c r="B24" s="8">
        <v>16</v>
      </c>
      <c r="C24" s="7" t="s">
        <v>51</v>
      </c>
      <c r="D24" s="45" t="s">
        <v>52</v>
      </c>
      <c r="E24" s="45"/>
      <c r="F24" s="45"/>
      <c r="G24" s="45"/>
      <c r="H24" s="45"/>
      <c r="I24" s="45"/>
      <c r="J24" s="19">
        <f>'[3]MEC-MAT-B'!F26</f>
        <v>90</v>
      </c>
      <c r="K24" s="4"/>
      <c r="L24" s="4"/>
      <c r="M24" s="4"/>
      <c r="N24" s="4"/>
      <c r="O24" s="4"/>
      <c r="P24" s="4"/>
      <c r="Q24" s="20"/>
    </row>
    <row r="25" spans="2:17">
      <c r="B25" s="8">
        <v>17</v>
      </c>
      <c r="C25" s="7" t="s">
        <v>53</v>
      </c>
      <c r="D25" s="45" t="s">
        <v>54</v>
      </c>
      <c r="E25" s="45"/>
      <c r="F25" s="45"/>
      <c r="G25" s="45"/>
      <c r="H25" s="45"/>
      <c r="I25" s="45"/>
      <c r="J25" s="19">
        <f>'[3]MEC-MAT-B'!F27</f>
        <v>90</v>
      </c>
      <c r="K25" s="4"/>
      <c r="L25" s="4"/>
      <c r="M25" s="4"/>
      <c r="N25" s="4"/>
      <c r="O25" s="4"/>
      <c r="P25" s="4"/>
      <c r="Q25" s="20"/>
    </row>
    <row r="26" spans="2:17">
      <c r="B26" s="30">
        <v>18</v>
      </c>
      <c r="C26" s="7" t="s">
        <v>55</v>
      </c>
      <c r="D26" s="45" t="s">
        <v>56</v>
      </c>
      <c r="E26" s="45"/>
      <c r="F26" s="45"/>
      <c r="G26" s="45"/>
      <c r="H26" s="45"/>
      <c r="I26" s="45"/>
      <c r="J26" s="14">
        <v>0</v>
      </c>
      <c r="K26" s="4"/>
      <c r="L26" s="4"/>
      <c r="M26" s="4"/>
      <c r="N26" s="4"/>
      <c r="O26" s="4"/>
      <c r="P26" s="4"/>
      <c r="Q26" s="20"/>
    </row>
    <row r="27" spans="2:17">
      <c r="B27" s="8">
        <v>19</v>
      </c>
      <c r="C27" s="7" t="s">
        <v>57</v>
      </c>
      <c r="D27" s="45" t="s">
        <v>58</v>
      </c>
      <c r="E27" s="45"/>
      <c r="F27" s="45"/>
      <c r="G27" s="45"/>
      <c r="H27" s="45"/>
      <c r="I27" s="45"/>
      <c r="J27" s="19">
        <f>'[3]MEC-MAT-B'!F29</f>
        <v>0</v>
      </c>
      <c r="K27" s="4"/>
      <c r="L27" s="4"/>
      <c r="M27" s="4"/>
      <c r="N27" s="4"/>
      <c r="O27" s="4"/>
      <c r="P27" s="4"/>
      <c r="Q27" s="20"/>
    </row>
    <row r="28" spans="2:17">
      <c r="B28" s="8">
        <v>20</v>
      </c>
      <c r="C28" s="7" t="s">
        <v>59</v>
      </c>
      <c r="D28" s="45" t="s">
        <v>60</v>
      </c>
      <c r="E28" s="45"/>
      <c r="F28" s="45"/>
      <c r="G28" s="45"/>
      <c r="H28" s="45"/>
      <c r="I28" s="45"/>
      <c r="J28" s="14">
        <f>'[3]MEC-MAT-B'!F30</f>
        <v>0</v>
      </c>
      <c r="K28" s="4"/>
      <c r="L28" s="4"/>
      <c r="M28" s="4"/>
      <c r="N28" s="4"/>
      <c r="O28" s="4"/>
      <c r="P28" s="4"/>
      <c r="Q28" s="20"/>
    </row>
    <row r="29" spans="2:17">
      <c r="B29" s="8">
        <v>21</v>
      </c>
      <c r="C29" s="7" t="s">
        <v>62</v>
      </c>
      <c r="D29" s="45" t="s">
        <v>63</v>
      </c>
      <c r="E29" s="45"/>
      <c r="F29" s="45"/>
      <c r="G29" s="45"/>
      <c r="H29" s="45"/>
      <c r="I29" s="45"/>
      <c r="J29" s="14">
        <f>'[3]MEC-MAT-B'!F31</f>
        <v>0</v>
      </c>
      <c r="K29" s="4"/>
      <c r="L29" s="4"/>
      <c r="M29" s="4"/>
      <c r="N29" s="4"/>
      <c r="O29" s="4"/>
      <c r="P29" s="4"/>
      <c r="Q29" s="20"/>
    </row>
    <row r="30" spans="2:17">
      <c r="B30" s="8">
        <v>22</v>
      </c>
      <c r="C30" s="7" t="s">
        <v>64</v>
      </c>
      <c r="D30" s="45" t="s">
        <v>65</v>
      </c>
      <c r="E30" s="45"/>
      <c r="F30" s="45"/>
      <c r="G30" s="45"/>
      <c r="H30" s="45"/>
      <c r="I30" s="45"/>
      <c r="J30" s="14">
        <f>'[3]MEC-MAT-B'!F32</f>
        <v>0</v>
      </c>
      <c r="K30" s="4"/>
      <c r="L30" s="4"/>
      <c r="M30" s="4"/>
      <c r="N30" s="4"/>
      <c r="O30" s="4"/>
      <c r="P30" s="4"/>
      <c r="Q30" s="20"/>
    </row>
    <row r="31" spans="2:17">
      <c r="B31" s="8">
        <v>23</v>
      </c>
      <c r="C31" s="7" t="s">
        <v>66</v>
      </c>
      <c r="D31" s="45" t="s">
        <v>67</v>
      </c>
      <c r="E31" s="45"/>
      <c r="F31" s="45"/>
      <c r="G31" s="45"/>
      <c r="H31" s="45"/>
      <c r="I31" s="45"/>
      <c r="J31" s="14">
        <f>'[3]MEC-MAT-B'!F33</f>
        <v>0</v>
      </c>
      <c r="K31" s="4"/>
      <c r="L31" s="4"/>
      <c r="M31" s="4"/>
      <c r="N31" s="4"/>
      <c r="O31" s="4"/>
      <c r="P31" s="4"/>
      <c r="Q31" s="20"/>
    </row>
    <row r="32" spans="2:17">
      <c r="B32" s="8">
        <v>24</v>
      </c>
      <c r="C32" s="7" t="s">
        <v>68</v>
      </c>
      <c r="D32" s="45" t="s">
        <v>69</v>
      </c>
      <c r="E32" s="45"/>
      <c r="F32" s="45"/>
      <c r="G32" s="45"/>
      <c r="H32" s="45"/>
      <c r="I32" s="45"/>
      <c r="J32" s="14">
        <f>'[3]MEC-MAT-B'!F34</f>
        <v>0</v>
      </c>
      <c r="K32" s="4"/>
      <c r="L32" s="4"/>
      <c r="M32" s="4"/>
      <c r="N32" s="4"/>
      <c r="O32" s="4"/>
      <c r="P32" s="4"/>
      <c r="Q32" s="20"/>
    </row>
    <row r="33" spans="2:17">
      <c r="B33" s="8">
        <v>25</v>
      </c>
      <c r="C33" s="7" t="s">
        <v>70</v>
      </c>
      <c r="D33" s="55" t="s">
        <v>71</v>
      </c>
      <c r="E33" s="45"/>
      <c r="F33" s="45"/>
      <c r="G33" s="45"/>
      <c r="H33" s="45"/>
      <c r="I33" s="45"/>
      <c r="J33" s="14">
        <f>'[3]MEC-MAT-B'!F35</f>
        <v>0</v>
      </c>
      <c r="K33" s="4"/>
      <c r="L33" s="4"/>
      <c r="M33" s="4"/>
      <c r="N33" s="4"/>
      <c r="O33" s="4"/>
      <c r="P33" s="4"/>
      <c r="Q33" s="20"/>
    </row>
    <row r="34" spans="2:17">
      <c r="B34" s="8">
        <v>26</v>
      </c>
      <c r="C34" s="7" t="s">
        <v>72</v>
      </c>
      <c r="D34" s="45" t="s">
        <v>73</v>
      </c>
      <c r="E34" s="45"/>
      <c r="F34" s="45"/>
      <c r="G34" s="45"/>
      <c r="H34" s="45"/>
      <c r="I34" s="45"/>
      <c r="J34" s="19">
        <f>'[3]MEC-MAT-B'!F36</f>
        <v>0</v>
      </c>
      <c r="K34" s="4"/>
      <c r="L34" s="4"/>
      <c r="M34" s="4"/>
      <c r="N34" s="4"/>
      <c r="O34" s="4"/>
      <c r="P34" s="4"/>
      <c r="Q34" s="20"/>
    </row>
    <row r="35" spans="2:17">
      <c r="B35" s="8">
        <v>27</v>
      </c>
      <c r="C35" s="7" t="s">
        <v>74</v>
      </c>
      <c r="D35" s="45" t="s">
        <v>75</v>
      </c>
      <c r="E35" s="45"/>
      <c r="F35" s="45"/>
      <c r="G35" s="45"/>
      <c r="H35" s="45"/>
      <c r="I35" s="45"/>
      <c r="J35" s="19">
        <f>'[3]MEC-MAT-B'!F37</f>
        <v>0</v>
      </c>
      <c r="K35" s="4"/>
      <c r="L35" s="4"/>
      <c r="M35" s="4"/>
      <c r="N35" s="4"/>
      <c r="O35" s="4"/>
      <c r="P35" s="4"/>
      <c r="Q35" s="20"/>
    </row>
    <row r="36" spans="2:17">
      <c r="B36" s="8">
        <v>28</v>
      </c>
      <c r="C36" s="7" t="s">
        <v>76</v>
      </c>
      <c r="D36" s="45" t="s">
        <v>77</v>
      </c>
      <c r="E36" s="45"/>
      <c r="F36" s="45"/>
      <c r="G36" s="45"/>
      <c r="H36" s="45"/>
      <c r="I36" s="45"/>
      <c r="J36" s="19">
        <f>'[3]MEC-MAT-B'!F38</f>
        <v>0</v>
      </c>
      <c r="K36" s="4"/>
      <c r="L36" s="4"/>
      <c r="M36" s="4"/>
      <c r="N36" s="4"/>
      <c r="O36" s="4"/>
      <c r="P36" s="4"/>
      <c r="Q36" s="20"/>
    </row>
    <row r="37" spans="2:17">
      <c r="B37" s="8">
        <v>29</v>
      </c>
      <c r="C37" s="7" t="s">
        <v>78</v>
      </c>
      <c r="D37" s="45" t="s">
        <v>79</v>
      </c>
      <c r="E37" s="45"/>
      <c r="F37" s="45"/>
      <c r="G37" s="45"/>
      <c r="H37" s="45"/>
      <c r="I37" s="45"/>
      <c r="J37" s="19">
        <f>'[3]MEC-MAT-B'!F39</f>
        <v>0</v>
      </c>
      <c r="K37" s="4"/>
      <c r="L37" s="4"/>
      <c r="M37" s="4"/>
      <c r="N37" s="4"/>
      <c r="O37" s="4"/>
      <c r="P37" s="4"/>
      <c r="Q37" s="20"/>
    </row>
    <row r="38" spans="2:17">
      <c r="B38" s="30">
        <v>30</v>
      </c>
      <c r="C38" s="7" t="s">
        <v>80</v>
      </c>
      <c r="D38" s="45" t="s">
        <v>81</v>
      </c>
      <c r="E38" s="45"/>
      <c r="F38" s="45"/>
      <c r="G38" s="45"/>
      <c r="H38" s="45"/>
      <c r="I38" s="45"/>
      <c r="J38" s="19">
        <v>0</v>
      </c>
      <c r="K38" s="4"/>
      <c r="L38" s="4"/>
      <c r="M38" s="4"/>
      <c r="N38" s="4"/>
      <c r="O38" s="4"/>
      <c r="P38" s="4"/>
      <c r="Q38" s="20"/>
    </row>
    <row r="39" spans="2:17">
      <c r="B39" s="8"/>
      <c r="C39" s="9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20"/>
    </row>
    <row r="40" spans="2:17">
      <c r="B40" s="8"/>
      <c r="C40" s="9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20"/>
    </row>
    <row r="41" spans="2:17">
      <c r="B41" s="8"/>
      <c r="C41" s="9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20"/>
    </row>
    <row r="42" spans="2:17">
      <c r="B42" s="8"/>
      <c r="C42" s="9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20"/>
    </row>
    <row r="43" spans="2:17">
      <c r="B43" s="8"/>
      <c r="C43" s="9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20"/>
    </row>
    <row r="44" spans="2:17">
      <c r="B44" s="8"/>
      <c r="C44" s="9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3"/>
      <c r="D47" s="47"/>
      <c r="E47" s="48"/>
      <c r="F47" s="48"/>
      <c r="G47" s="48"/>
      <c r="H47" s="48"/>
      <c r="I47" s="49"/>
      <c r="J47" s="3"/>
      <c r="K47" s="3"/>
      <c r="L47" s="3"/>
      <c r="M47" s="3"/>
      <c r="N47" s="3"/>
      <c r="O47" s="3"/>
      <c r="P47" s="3"/>
      <c r="Q47" s="20"/>
    </row>
    <row r="48" spans="2:17">
      <c r="C48" s="41"/>
      <c r="D48" s="41"/>
      <c r="E48" s="10"/>
      <c r="H48" s="50" t="s">
        <v>82</v>
      </c>
      <c r="I48" s="50"/>
      <c r="J48" s="11">
        <f t="shared" ref="J48:P48" si="1">COUNTIF(J9:J47,"&gt;=70")</f>
        <v>6</v>
      </c>
      <c r="K48" s="11">
        <f t="shared" si="1"/>
        <v>0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21">
        <f>COUNTIF(Q9:Q42,"&gt;=70")</f>
        <v>0</v>
      </c>
    </row>
    <row r="49" spans="3:17">
      <c r="C49" s="41"/>
      <c r="D49" s="41"/>
      <c r="E49" s="1"/>
      <c r="H49" s="51" t="s">
        <v>83</v>
      </c>
      <c r="I49" s="51"/>
      <c r="J49" s="12">
        <f t="shared" ref="J49:Q49" si="2">COUNTIF(J9:J47,"&lt;70")</f>
        <v>24</v>
      </c>
      <c r="K49" s="12">
        <f t="shared" si="2"/>
        <v>0</v>
      </c>
      <c r="L49" s="12">
        <f t="shared" si="2"/>
        <v>0</v>
      </c>
      <c r="M49" s="12">
        <f t="shared" si="2"/>
        <v>0</v>
      </c>
      <c r="N49" s="12">
        <f t="shared" si="2"/>
        <v>0</v>
      </c>
      <c r="O49" s="12">
        <f t="shared" si="2"/>
        <v>0</v>
      </c>
      <c r="P49" s="12">
        <f t="shared" si="2"/>
        <v>0</v>
      </c>
      <c r="Q49" s="12">
        <f t="shared" si="2"/>
        <v>0</v>
      </c>
    </row>
    <row r="50" spans="3:17">
      <c r="C50" s="41"/>
      <c r="D50" s="41"/>
      <c r="E50" s="41"/>
      <c r="H50" s="51" t="s">
        <v>84</v>
      </c>
      <c r="I50" s="51"/>
      <c r="J50" s="12">
        <f t="shared" ref="J50:Q50" si="3">COUNT(J9:J47)</f>
        <v>30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0</v>
      </c>
      <c r="Q50" s="12">
        <f t="shared" si="3"/>
        <v>0</v>
      </c>
    </row>
    <row r="51" spans="3:17">
      <c r="C51" s="41"/>
      <c r="D51" s="41"/>
      <c r="E51" s="10"/>
      <c r="H51" s="54" t="s">
        <v>85</v>
      </c>
      <c r="I51" s="54"/>
      <c r="J51" s="16">
        <f>J48/J50</f>
        <v>0.2</v>
      </c>
      <c r="K51" s="17" t="e">
        <f t="shared" ref="K51:Q51" si="4">K48/K50</f>
        <v>#DIV/0!</v>
      </c>
      <c r="L51" s="17" t="e">
        <f t="shared" si="4"/>
        <v>#DIV/0!</v>
      </c>
      <c r="M51" s="17" t="e">
        <f t="shared" si="4"/>
        <v>#DIV/0!</v>
      </c>
      <c r="N51" s="17" t="e">
        <f t="shared" si="4"/>
        <v>#DIV/0!</v>
      </c>
      <c r="O51" s="17" t="e">
        <f t="shared" si="4"/>
        <v>#DIV/0!</v>
      </c>
      <c r="P51" s="17" t="e">
        <f t="shared" si="4"/>
        <v>#DIV/0!</v>
      </c>
      <c r="Q51" s="17" t="e">
        <f t="shared" si="4"/>
        <v>#DIV/0!</v>
      </c>
    </row>
    <row r="52" spans="3:17">
      <c r="C52" s="41"/>
      <c r="D52" s="41"/>
      <c r="E52" s="10"/>
      <c r="H52" s="54" t="s">
        <v>86</v>
      </c>
      <c r="I52" s="54"/>
      <c r="J52" s="16">
        <f>J49/J50</f>
        <v>0.8</v>
      </c>
      <c r="K52" s="16" t="e">
        <f t="shared" ref="K52:Q52" si="5">K49/K50</f>
        <v>#DIV/0!</v>
      </c>
      <c r="L52" s="17" t="e">
        <f t="shared" si="5"/>
        <v>#DIV/0!</v>
      </c>
      <c r="M52" s="17" t="e">
        <f t="shared" si="5"/>
        <v>#DIV/0!</v>
      </c>
      <c r="N52" s="17" t="e">
        <f t="shared" si="5"/>
        <v>#DIV/0!</v>
      </c>
      <c r="O52" s="17" t="e">
        <f t="shared" si="5"/>
        <v>#DIV/0!</v>
      </c>
      <c r="P52" s="17" t="e">
        <f t="shared" si="5"/>
        <v>#DIV/0!</v>
      </c>
      <c r="Q52" s="17" t="e">
        <f t="shared" si="5"/>
        <v>#DIV/0!</v>
      </c>
    </row>
    <row r="53" spans="3:17">
      <c r="C53" s="41"/>
      <c r="D53" s="41"/>
      <c r="E53" s="1"/>
    </row>
    <row r="54" spans="3:17">
      <c r="C54" s="10"/>
      <c r="D54" s="10"/>
      <c r="E54" s="1"/>
    </row>
    <row r="55" spans="3:17">
      <c r="J55" s="52"/>
      <c r="K55" s="52"/>
      <c r="L55" s="52"/>
      <c r="M55" s="52"/>
      <c r="N55" s="52"/>
      <c r="O55" s="52"/>
      <c r="P55" s="52"/>
    </row>
    <row r="56" spans="3:17">
      <c r="J56" s="53" t="s">
        <v>87</v>
      </c>
      <c r="K56" s="53"/>
      <c r="L56" s="53"/>
      <c r="M56" s="53"/>
      <c r="N56" s="53"/>
      <c r="O56" s="53"/>
      <c r="P56" s="53"/>
    </row>
  </sheetData>
  <mergeCells count="61">
    <mergeCell ref="C52:D52"/>
    <mergeCell ref="H52:I52"/>
    <mergeCell ref="C53:D53"/>
    <mergeCell ref="J55:P55"/>
    <mergeCell ref="J56:P56"/>
    <mergeCell ref="C49:D49"/>
    <mergeCell ref="H49:I49"/>
    <mergeCell ref="C50:E50"/>
    <mergeCell ref="H50:I50"/>
    <mergeCell ref="C51:D51"/>
    <mergeCell ref="H51:I51"/>
    <mergeCell ref="D45:I45"/>
    <mergeCell ref="D46:I46"/>
    <mergeCell ref="D47:I47"/>
    <mergeCell ref="C48:D48"/>
    <mergeCell ref="H48:I48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1:I11"/>
    <mergeCell ref="D12:I12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C1" zoomScale="130" zoomScaleNormal="130" workbookViewId="0">
      <selection activeCell="L11" sqref="L11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8"/>
      <c r="R2" s="18"/>
    </row>
    <row r="3" spans="2:18"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0"/>
      <c r="R3" s="10"/>
    </row>
    <row r="4" spans="2:18">
      <c r="C4" t="s">
        <v>2</v>
      </c>
      <c r="D4" s="37" t="s">
        <v>169</v>
      </c>
      <c r="E4" s="37"/>
      <c r="F4" s="37"/>
      <c r="G4" s="37"/>
      <c r="I4" t="s">
        <v>3</v>
      </c>
      <c r="J4" s="39" t="s">
        <v>170</v>
      </c>
      <c r="K4" s="39"/>
      <c r="M4" t="s">
        <v>4</v>
      </c>
      <c r="N4" s="40">
        <v>45560</v>
      </c>
      <c r="O4" s="40"/>
    </row>
    <row r="5" spans="2:18" ht="6.75" customHeight="1">
      <c r="D5" s="2"/>
      <c r="E5" s="2"/>
      <c r="F5" s="2"/>
      <c r="G5" s="2"/>
    </row>
    <row r="6" spans="2:18">
      <c r="C6" t="s">
        <v>5</v>
      </c>
      <c r="D6" s="39" t="s">
        <v>165</v>
      </c>
      <c r="E6" s="39"/>
      <c r="F6" s="39"/>
      <c r="G6" s="39"/>
      <c r="I6" s="41" t="s">
        <v>6</v>
      </c>
      <c r="J6" s="41"/>
      <c r="K6" s="42" t="s">
        <v>7</v>
      </c>
      <c r="L6" s="42"/>
      <c r="M6" s="42"/>
      <c r="N6" s="42"/>
      <c r="O6" s="42"/>
      <c r="P6" s="42"/>
    </row>
    <row r="7" spans="2:18" ht="11.25" customHeight="1"/>
    <row r="8" spans="2:18">
      <c r="B8" s="3" t="s">
        <v>8</v>
      </c>
      <c r="C8" s="3" t="s">
        <v>9</v>
      </c>
      <c r="D8" s="43" t="s">
        <v>10</v>
      </c>
      <c r="E8" s="43"/>
      <c r="F8" s="43"/>
      <c r="G8" s="43"/>
      <c r="H8" s="43"/>
      <c r="I8" s="43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>
      <c r="B9" s="8">
        <f>[1]sheet1!A3</f>
        <v>1</v>
      </c>
      <c r="C9" s="22" t="str">
        <f>[1]sheet1!B3</f>
        <v>221U0137</v>
      </c>
      <c r="D9" s="44" t="str">
        <f>[1]sheet1!C3</f>
        <v>AGUILAR CHONTAL HUGO ALBERTO</v>
      </c>
      <c r="E9" s="32"/>
      <c r="F9" s="32"/>
      <c r="G9" s="32"/>
      <c r="H9" s="32"/>
      <c r="I9" s="33"/>
      <c r="J9" s="14">
        <f>'[3]DISEÑO -ELEM-MAQ-A'!G11</f>
        <v>84</v>
      </c>
      <c r="K9" s="4"/>
      <c r="L9" s="4"/>
      <c r="M9" s="4"/>
      <c r="N9" s="4"/>
      <c r="O9" s="4"/>
      <c r="P9" s="4"/>
      <c r="Q9" s="20"/>
    </row>
    <row r="10" spans="2:18">
      <c r="B10" s="8">
        <f>[1]sheet1!A4</f>
        <v>2</v>
      </c>
      <c r="C10" s="22" t="str">
        <f>[1]sheet1!B5</f>
        <v>221U0836</v>
      </c>
      <c r="D10" s="5" t="str">
        <f>[1]sheet1!C5</f>
        <v>ARTIGAS FISCAL RAFAEL DE JESUS</v>
      </c>
      <c r="E10" s="6"/>
      <c r="F10" s="6"/>
      <c r="G10" s="6"/>
      <c r="H10" s="6"/>
      <c r="I10" s="13"/>
      <c r="J10" s="14">
        <v>0</v>
      </c>
      <c r="K10" s="4"/>
      <c r="L10" s="4"/>
      <c r="M10" s="4"/>
      <c r="N10" s="4"/>
      <c r="O10" s="4"/>
      <c r="P10" s="4"/>
      <c r="Q10" s="20"/>
    </row>
    <row r="11" spans="2:18">
      <c r="B11" s="8">
        <f>[1]sheet1!A5</f>
        <v>3</v>
      </c>
      <c r="C11" s="22" t="s">
        <v>154</v>
      </c>
      <c r="D11" s="44" t="str">
        <f>[1]sheet1!C6</f>
        <v>BAXIN IXTEPAN CARLOS</v>
      </c>
      <c r="E11" s="32"/>
      <c r="F11" s="32"/>
      <c r="G11" s="32"/>
      <c r="H11" s="32"/>
      <c r="I11" s="33"/>
      <c r="J11" s="14">
        <f>'[3]DISEÑO -ELEM-MAQ-A'!G13</f>
        <v>76</v>
      </c>
      <c r="K11" s="4"/>
      <c r="L11" s="4"/>
      <c r="M11" s="4"/>
      <c r="N11" s="4"/>
      <c r="O11" s="4"/>
      <c r="P11" s="4"/>
      <c r="Q11" s="20"/>
    </row>
    <row r="12" spans="2:18">
      <c r="B12" s="8">
        <f>[1]sheet1!A6</f>
        <v>4</v>
      </c>
      <c r="C12" s="23" t="s">
        <v>21</v>
      </c>
      <c r="D12" s="56" t="s">
        <v>22</v>
      </c>
      <c r="E12" s="57"/>
      <c r="F12" s="57"/>
      <c r="G12" s="57"/>
      <c r="H12" s="57"/>
      <c r="I12" s="57"/>
      <c r="J12" s="14">
        <v>0</v>
      </c>
      <c r="K12" s="4"/>
      <c r="L12" s="4"/>
      <c r="M12" s="4"/>
      <c r="N12" s="4"/>
      <c r="O12" s="4"/>
      <c r="P12" s="4"/>
      <c r="Q12" s="20"/>
    </row>
    <row r="13" spans="2:18">
      <c r="B13" s="8">
        <f>[1]sheet1!A7</f>
        <v>5</v>
      </c>
      <c r="C13" s="22" t="str">
        <f>[1]sheet1!B8</f>
        <v>221U0145</v>
      </c>
      <c r="D13" s="44" t="str">
        <f>[1]sheet1!C8</f>
        <v>CHACHA CHAGALA JESUS ANTONIO</v>
      </c>
      <c r="E13" s="32"/>
      <c r="F13" s="32"/>
      <c r="G13" s="32"/>
      <c r="H13" s="32"/>
      <c r="I13" s="33"/>
      <c r="J13" s="14">
        <f>'[3]DISEÑO -ELEM-MAQ-A'!G15</f>
        <v>79</v>
      </c>
      <c r="K13" s="4"/>
      <c r="L13" s="4"/>
      <c r="M13" s="4"/>
      <c r="N13" s="4"/>
      <c r="O13" s="4"/>
      <c r="P13" s="4"/>
      <c r="Q13" s="20"/>
    </row>
    <row r="14" spans="2:18">
      <c r="B14" s="8">
        <f>[1]sheet1!A8</f>
        <v>6</v>
      </c>
      <c r="C14" s="22" t="str">
        <f>[1]sheet1!B9</f>
        <v>221U0147</v>
      </c>
      <c r="D14" s="58" t="str">
        <f>[1]sheet1!C9</f>
        <v>CHIGO AGUIRRE ANA GUADALUPE</v>
      </c>
      <c r="E14" s="59"/>
      <c r="F14" s="59"/>
      <c r="G14" s="59"/>
      <c r="H14" s="59"/>
      <c r="I14" s="60"/>
      <c r="J14" s="14">
        <f>'[3]DISEÑO -ELEM-MAQ-A'!G16</f>
        <v>90</v>
      </c>
      <c r="K14" s="4"/>
      <c r="L14" s="4"/>
      <c r="M14" s="4"/>
      <c r="N14" s="4"/>
      <c r="O14" s="4"/>
      <c r="P14" s="4"/>
      <c r="Q14" s="20"/>
    </row>
    <row r="15" spans="2:18">
      <c r="B15" s="8">
        <f>[1]sheet1!A9</f>
        <v>7</v>
      </c>
      <c r="C15" s="22" t="str">
        <f>[1]sheet1!B10</f>
        <v>221U0148</v>
      </c>
      <c r="D15" s="44" t="str">
        <f>[1]sheet1!C10</f>
        <v>CHIPOL SINACA JOSELYN</v>
      </c>
      <c r="E15" s="32"/>
      <c r="F15" s="32"/>
      <c r="G15" s="32"/>
      <c r="H15" s="32"/>
      <c r="I15" s="33"/>
      <c r="J15" s="14">
        <f>'[3]DISEÑO -ELEM-MAQ-A'!G17</f>
        <v>82</v>
      </c>
      <c r="K15" s="4"/>
      <c r="L15" s="4"/>
      <c r="M15" s="4"/>
      <c r="N15" s="4"/>
      <c r="O15" s="4"/>
      <c r="P15" s="4"/>
      <c r="Q15" s="20"/>
    </row>
    <row r="16" spans="2:18">
      <c r="B16" s="8">
        <f>[1]sheet1!A10</f>
        <v>8</v>
      </c>
      <c r="C16" s="22" t="str">
        <f>[1]sheet1!B11</f>
        <v>221U0151</v>
      </c>
      <c r="D16" s="44" t="str">
        <f>[1]sheet1!C11</f>
        <v>COYOLT GORGONIO ZURIEL ALBERTO</v>
      </c>
      <c r="E16" s="32"/>
      <c r="F16" s="32"/>
      <c r="G16" s="32"/>
      <c r="H16" s="32"/>
      <c r="I16" s="33"/>
      <c r="J16" s="14">
        <f>'[3]DISEÑO -ELEM-MAQ-A'!G18</f>
        <v>80</v>
      </c>
      <c r="K16" s="4"/>
      <c r="L16" s="4"/>
      <c r="M16" s="4"/>
      <c r="N16" s="4"/>
      <c r="O16" s="4"/>
      <c r="P16" s="4"/>
      <c r="Q16" s="20"/>
    </row>
    <row r="17" spans="2:17">
      <c r="B17" s="8">
        <f>[1]sheet1!A11</f>
        <v>9</v>
      </c>
      <c r="C17" s="22" t="str">
        <f>[1]sheet1!B13</f>
        <v>221U0154</v>
      </c>
      <c r="D17" s="44" t="str">
        <f>[1]sheet1!C13</f>
        <v>DURAN ALVARADO GUSTAVO ISRAEL</v>
      </c>
      <c r="E17" s="32"/>
      <c r="F17" s="32"/>
      <c r="G17" s="32"/>
      <c r="H17" s="32"/>
      <c r="I17" s="33"/>
      <c r="J17" s="14">
        <v>0</v>
      </c>
      <c r="K17" s="4"/>
      <c r="L17" s="4"/>
      <c r="M17" s="4"/>
      <c r="N17" s="4"/>
      <c r="O17" s="4"/>
      <c r="P17" s="4"/>
      <c r="Q17" s="20"/>
    </row>
    <row r="18" spans="2:17">
      <c r="B18" s="8">
        <f>[1]sheet1!A12</f>
        <v>10</v>
      </c>
      <c r="C18" s="22" t="str">
        <f>[1]sheet1!B14</f>
        <v>221U0182</v>
      </c>
      <c r="D18" s="44" t="str">
        <f>[1]sheet1!C14</f>
        <v>HERNANDEZ FONSECA JAIME</v>
      </c>
      <c r="E18" s="32"/>
      <c r="F18" s="32"/>
      <c r="G18" s="32"/>
      <c r="H18" s="32"/>
      <c r="I18" s="33"/>
      <c r="J18" s="14">
        <f>'[3]DISEÑO -ELEM-MAQ-A'!G20</f>
        <v>79</v>
      </c>
      <c r="K18" s="4"/>
      <c r="L18" s="4"/>
      <c r="M18" s="4"/>
      <c r="N18" s="4"/>
      <c r="O18" s="4"/>
      <c r="P18" s="4"/>
      <c r="Q18" s="20"/>
    </row>
    <row r="19" spans="2:17">
      <c r="B19" s="8">
        <v>11</v>
      </c>
      <c r="C19" s="22" t="str">
        <f>[1]sheet1!B16</f>
        <v>221U0156</v>
      </c>
      <c r="D19" s="44" t="str">
        <f>[1]sheet1!C16</f>
        <v>HERNANDEZ QUINO JOSE MANUEL</v>
      </c>
      <c r="E19" s="32"/>
      <c r="F19" s="32"/>
      <c r="G19" s="32"/>
      <c r="H19" s="32"/>
      <c r="I19" s="33"/>
      <c r="J19" s="14">
        <f>'[3]DISEÑO -ELEM-MAQ-A'!G21</f>
        <v>83</v>
      </c>
      <c r="K19" s="4"/>
      <c r="L19" s="4"/>
      <c r="M19" s="4"/>
      <c r="N19" s="4"/>
      <c r="O19" s="4"/>
      <c r="P19" s="4"/>
      <c r="Q19" s="20"/>
    </row>
    <row r="20" spans="2:17">
      <c r="B20" s="8">
        <v>12</v>
      </c>
      <c r="C20" s="22" t="str">
        <f>[1]sheet1!B17</f>
        <v>221U0259</v>
      </c>
      <c r="D20" s="44" t="str">
        <f>[1]sheet1!C17</f>
        <v>ISIDORO BENITEZ SAMIR</v>
      </c>
      <c r="E20" s="32"/>
      <c r="F20" s="32"/>
      <c r="G20" s="32"/>
      <c r="H20" s="32"/>
      <c r="I20" s="33"/>
      <c r="J20" s="14">
        <f>'[3]DISEÑO -ELEM-MAQ-A'!G22</f>
        <v>81</v>
      </c>
      <c r="K20" s="4"/>
      <c r="L20" s="4"/>
      <c r="M20" s="4"/>
      <c r="N20" s="4"/>
      <c r="O20" s="4"/>
      <c r="P20" s="4"/>
      <c r="Q20" s="20"/>
    </row>
    <row r="21" spans="2:17">
      <c r="B21" s="8">
        <v>13</v>
      </c>
      <c r="C21" s="22" t="str">
        <f>[1]sheet1!B18</f>
        <v>221U0183</v>
      </c>
      <c r="D21" s="58" t="str">
        <f>[1]sheet1!C18</f>
        <v>LEON LOZANO JOSE ALEJANDRO</v>
      </c>
      <c r="E21" s="59"/>
      <c r="F21" s="59"/>
      <c r="G21" s="59"/>
      <c r="H21" s="59"/>
      <c r="I21" s="60"/>
      <c r="J21" s="14">
        <f>'[3]DISEÑO -ELEM-MAQ-A'!G23</f>
        <v>85</v>
      </c>
      <c r="K21" s="4"/>
      <c r="L21" s="4"/>
      <c r="M21" s="4"/>
      <c r="N21" s="4"/>
      <c r="O21" s="4"/>
      <c r="P21" s="4"/>
      <c r="Q21" s="20"/>
    </row>
    <row r="22" spans="2:17">
      <c r="B22" s="8">
        <v>14</v>
      </c>
      <c r="C22" s="22" t="str">
        <f>[1]sheet1!B19</f>
        <v>221U0159</v>
      </c>
      <c r="D22" s="58" t="str">
        <f>[1]sheet1!C19</f>
        <v>MALAGA PUCHETA MANUEL ALEJANDRO</v>
      </c>
      <c r="E22" s="59"/>
      <c r="F22" s="59"/>
      <c r="G22" s="59"/>
      <c r="H22" s="59"/>
      <c r="I22" s="60"/>
      <c r="J22" s="14">
        <v>0</v>
      </c>
      <c r="K22" s="4"/>
      <c r="L22" s="4"/>
      <c r="M22" s="4"/>
      <c r="N22" s="4"/>
      <c r="O22" s="4"/>
      <c r="P22" s="4"/>
      <c r="Q22" s="20"/>
    </row>
    <row r="23" spans="2:17">
      <c r="B23" s="8">
        <v>15</v>
      </c>
      <c r="C23" s="22" t="str">
        <f>[1]sheet1!B20</f>
        <v>221U0160</v>
      </c>
      <c r="D23" s="44" t="str">
        <f>[1]sheet1!C20</f>
        <v>MARTÍNEZ AGUILAR ALEJANDRO</v>
      </c>
      <c r="E23" s="32"/>
      <c r="F23" s="32"/>
      <c r="G23" s="32"/>
      <c r="H23" s="32"/>
      <c r="I23" s="33"/>
      <c r="J23" s="14">
        <v>70</v>
      </c>
      <c r="K23" s="4"/>
      <c r="L23" s="4"/>
      <c r="M23" s="4"/>
      <c r="N23" s="4"/>
      <c r="O23" s="4"/>
      <c r="P23" s="4"/>
      <c r="Q23" s="20"/>
    </row>
    <row r="24" spans="2:17">
      <c r="B24" s="8">
        <v>16</v>
      </c>
      <c r="C24" s="22" t="str">
        <f>[1]sheet1!B21</f>
        <v>221U0161</v>
      </c>
      <c r="D24" s="44" t="str">
        <f>[1]sheet1!C21</f>
        <v>MAXO COTA MILAGROS MONTSERRAT</v>
      </c>
      <c r="E24" s="32"/>
      <c r="F24" s="32"/>
      <c r="G24" s="32"/>
      <c r="H24" s="32"/>
      <c r="I24" s="33"/>
      <c r="J24" s="14">
        <f>'[3]DISEÑO -ELEM-MAQ-A'!G26</f>
        <v>87</v>
      </c>
      <c r="K24" s="4"/>
      <c r="L24" s="4"/>
      <c r="M24" s="4"/>
      <c r="N24" s="4"/>
      <c r="O24" s="4"/>
      <c r="P24" s="4"/>
      <c r="Q24" s="20"/>
    </row>
    <row r="25" spans="2:17">
      <c r="B25" s="8">
        <v>17</v>
      </c>
      <c r="C25" s="22" t="str">
        <f>[1]sheet1!B22</f>
        <v>221U0163</v>
      </c>
      <c r="D25" s="44" t="str">
        <f>[1]sheet1!C22</f>
        <v>MIXTEGA BELLI ERNESTO SANTOS</v>
      </c>
      <c r="E25" s="32"/>
      <c r="F25" s="32"/>
      <c r="G25" s="32"/>
      <c r="H25" s="32"/>
      <c r="I25" s="33"/>
      <c r="J25" s="14">
        <f>'[3]DISEÑO -ELEM-MAQ-A'!G27</f>
        <v>90</v>
      </c>
      <c r="K25" s="4"/>
      <c r="L25" s="4"/>
      <c r="M25" s="4"/>
      <c r="N25" s="4"/>
      <c r="O25" s="4"/>
      <c r="P25" s="4"/>
      <c r="Q25" s="20"/>
    </row>
    <row r="26" spans="2:17">
      <c r="B26" s="8">
        <v>18</v>
      </c>
      <c r="C26" s="28" t="s">
        <v>155</v>
      </c>
      <c r="D26" s="61" t="s">
        <v>61</v>
      </c>
      <c r="E26" s="32"/>
      <c r="F26" s="32"/>
      <c r="G26" s="32"/>
      <c r="H26" s="32"/>
      <c r="I26" s="33"/>
      <c r="J26" s="14">
        <f>'[3]DISEÑO -ELEM-MAQ-A'!G28</f>
        <v>70</v>
      </c>
      <c r="K26" s="4"/>
      <c r="L26" s="4"/>
      <c r="M26" s="4"/>
      <c r="N26" s="4"/>
      <c r="O26" s="4"/>
      <c r="P26" s="4"/>
      <c r="Q26" s="20"/>
    </row>
    <row r="27" spans="2:17">
      <c r="B27" s="8">
        <f>[1]sheet1!A21</f>
        <v>19</v>
      </c>
      <c r="C27" s="24" t="s">
        <v>147</v>
      </c>
      <c r="D27" s="44" t="str">
        <f>[1]sheet1!C26</f>
        <v>POLITO MALAGA LUIS GERARDO</v>
      </c>
      <c r="E27" s="32"/>
      <c r="F27" s="32"/>
      <c r="G27" s="32"/>
      <c r="H27" s="32"/>
      <c r="I27" s="33"/>
      <c r="J27" s="14">
        <f>'[3]DISEÑO -ELEM-MAQ-A'!G29</f>
        <v>81</v>
      </c>
      <c r="K27" s="4"/>
      <c r="L27" s="4"/>
      <c r="M27" s="4"/>
      <c r="N27" s="4"/>
      <c r="O27" s="4"/>
      <c r="P27" s="4"/>
      <c r="Q27" s="20"/>
    </row>
    <row r="28" spans="2:17">
      <c r="B28" s="8">
        <f>[1]sheet1!A22</f>
        <v>20</v>
      </c>
      <c r="C28" s="22" t="str">
        <f>[1]sheet1!B27</f>
        <v>221U0171</v>
      </c>
      <c r="D28" s="44" t="str">
        <f>[1]sheet1!C27</f>
        <v>REYNADA PREZA HUGO DANIEL</v>
      </c>
      <c r="E28" s="32"/>
      <c r="F28" s="32"/>
      <c r="G28" s="32"/>
      <c r="H28" s="32"/>
      <c r="I28" s="33"/>
      <c r="J28" s="14">
        <f>'[3]DISEÑO -ELEM-MAQ-A'!G30</f>
        <v>83</v>
      </c>
      <c r="K28" s="4"/>
      <c r="L28" s="4"/>
      <c r="M28" s="4"/>
      <c r="N28" s="4"/>
      <c r="O28" s="4"/>
      <c r="P28" s="4"/>
      <c r="Q28" s="20"/>
    </row>
    <row r="29" spans="2:17">
      <c r="B29" s="8">
        <f>[1]sheet1!A23</f>
        <v>21</v>
      </c>
      <c r="C29" s="22" t="str">
        <f>[1]sheet1!B28</f>
        <v>221U0172</v>
      </c>
      <c r="D29" s="44" t="str">
        <f>[1]sheet1!C28</f>
        <v>RIVEROLL IXTEPAN AARON</v>
      </c>
      <c r="E29" s="32"/>
      <c r="F29" s="32"/>
      <c r="G29" s="32"/>
      <c r="H29" s="32"/>
      <c r="I29" s="33"/>
      <c r="J29" s="14">
        <v>0</v>
      </c>
      <c r="K29" s="4"/>
      <c r="L29" s="4"/>
      <c r="M29" s="4"/>
      <c r="N29" s="4"/>
      <c r="O29" s="4"/>
      <c r="P29" s="4"/>
      <c r="Q29" s="20"/>
    </row>
    <row r="30" spans="2:17">
      <c r="B30" s="8">
        <f>[1]sheet1!A24</f>
        <v>22</v>
      </c>
      <c r="C30" s="22" t="str">
        <f>[1]sheet1!B29</f>
        <v>221U0173</v>
      </c>
      <c r="D30" s="44" t="str">
        <f>[1]sheet1!C29</f>
        <v>RODRIGUEZ MARTINEZ LUIS ALFREDO</v>
      </c>
      <c r="E30" s="32"/>
      <c r="F30" s="32"/>
      <c r="G30" s="32"/>
      <c r="H30" s="32"/>
      <c r="I30" s="33"/>
      <c r="J30" s="14">
        <f>'[3]DISEÑO -ELEM-MAQ-A'!G32</f>
        <v>73</v>
      </c>
      <c r="K30" s="4"/>
      <c r="L30" s="4"/>
      <c r="M30" s="4"/>
      <c r="N30" s="4"/>
      <c r="O30" s="4"/>
      <c r="P30" s="4"/>
      <c r="Q30" s="20"/>
    </row>
    <row r="31" spans="2:17">
      <c r="B31" s="8">
        <f>[1]sheet1!A25</f>
        <v>23</v>
      </c>
      <c r="C31" s="22" t="str">
        <f>[1]sheet1!B30</f>
        <v>221U0174</v>
      </c>
      <c r="D31" s="44" t="str">
        <f>[1]sheet1!C30</f>
        <v>RODRÍGUEZ PÉREZ MARÍA GUADALUPE</v>
      </c>
      <c r="E31" s="32"/>
      <c r="F31" s="32"/>
      <c r="G31" s="32"/>
      <c r="H31" s="32"/>
      <c r="I31" s="33"/>
      <c r="J31" s="14">
        <f>'[3]DISEÑO -ELEM-MAQ-A'!G33</f>
        <v>85</v>
      </c>
      <c r="K31" s="4"/>
      <c r="L31" s="4"/>
      <c r="M31" s="4"/>
      <c r="N31" s="4"/>
      <c r="O31" s="4"/>
      <c r="P31" s="4"/>
      <c r="Q31" s="20"/>
    </row>
    <row r="32" spans="2:17">
      <c r="B32" s="8">
        <f>[1]sheet1!A26</f>
        <v>24</v>
      </c>
      <c r="C32" s="22" t="s">
        <v>148</v>
      </c>
      <c r="D32" s="44" t="str">
        <f>[1]sheet1!C31</f>
        <v>SEBA BAXIN JUAN JOSE</v>
      </c>
      <c r="E32" s="32"/>
      <c r="F32" s="32"/>
      <c r="G32" s="32"/>
      <c r="H32" s="32"/>
      <c r="I32" s="33"/>
      <c r="J32" s="14">
        <f>'[3]DISEÑO -ELEM-MAQ-A'!G34</f>
        <v>71</v>
      </c>
      <c r="K32" s="4"/>
      <c r="L32" s="4"/>
      <c r="M32" s="4"/>
      <c r="N32" s="4"/>
      <c r="O32" s="4"/>
      <c r="P32" s="4"/>
      <c r="Q32" s="20"/>
    </row>
    <row r="33" spans="2:17">
      <c r="B33" s="8">
        <f>[1]sheet1!A27</f>
        <v>25</v>
      </c>
      <c r="C33" s="22" t="s">
        <v>149</v>
      </c>
      <c r="D33" s="44" t="str">
        <f>[1]sheet1!C34</f>
        <v>VELASCO HERNANDEZ OSVAL DANIEL</v>
      </c>
      <c r="E33" s="32"/>
      <c r="F33" s="32"/>
      <c r="G33" s="32"/>
      <c r="H33" s="32"/>
      <c r="I33" s="33"/>
      <c r="J33" s="14">
        <f>'[3]DISEÑO -ELEM-MAQ-A'!G35</f>
        <v>84</v>
      </c>
      <c r="K33" s="4"/>
      <c r="L33" s="4"/>
      <c r="M33" s="4"/>
      <c r="N33" s="4"/>
      <c r="O33" s="4"/>
      <c r="P33" s="4"/>
      <c r="Q33" s="20"/>
    </row>
    <row r="34" spans="2:17">
      <c r="B34" s="8">
        <f>[1]sheet1!A28</f>
        <v>26</v>
      </c>
      <c r="C34" s="22" t="s">
        <v>150</v>
      </c>
      <c r="D34" s="44" t="str">
        <f>[1]sheet1!C35</f>
        <v>VELASCO QUINO ARTURO DE JESUS</v>
      </c>
      <c r="E34" s="32"/>
      <c r="F34" s="32"/>
      <c r="G34" s="32"/>
      <c r="H34" s="32"/>
      <c r="I34" s="33"/>
      <c r="J34" s="14">
        <f>'[3]DISEÑO -ELEM-MAQ-A'!G36</f>
        <v>85</v>
      </c>
      <c r="K34" s="4"/>
      <c r="L34" s="4"/>
      <c r="M34" s="4"/>
      <c r="N34" s="4"/>
      <c r="O34" s="4"/>
      <c r="P34" s="4"/>
      <c r="Q34" s="20"/>
    </row>
    <row r="35" spans="2:17">
      <c r="B35" s="8">
        <f>[1]sheet1!A29</f>
        <v>27</v>
      </c>
      <c r="C35" s="22" t="s">
        <v>151</v>
      </c>
      <c r="D35" s="44" t="str">
        <f>[1]sheet1!C36</f>
        <v>VICTORIO PALAYOT JESÚS MANUEL</v>
      </c>
      <c r="E35" s="32"/>
      <c r="F35" s="32"/>
      <c r="G35" s="32"/>
      <c r="H35" s="32"/>
      <c r="I35" s="33"/>
      <c r="J35" s="14">
        <f>'[3]DISEÑO -ELEM-MAQ-A'!G37</f>
        <v>72</v>
      </c>
      <c r="K35" s="4"/>
      <c r="L35" s="4"/>
      <c r="M35" s="4"/>
      <c r="N35" s="4"/>
      <c r="O35" s="4"/>
      <c r="P35" s="4"/>
      <c r="Q35" s="20"/>
    </row>
    <row r="36" spans="2:17">
      <c r="B36" s="8"/>
      <c r="C36" s="8"/>
      <c r="D36" s="41"/>
      <c r="E36" s="41"/>
      <c r="F36" s="41"/>
      <c r="G36" s="41"/>
      <c r="H36" s="41"/>
      <c r="I36" s="41"/>
      <c r="J36" s="14"/>
      <c r="K36" s="4"/>
      <c r="L36" s="4"/>
      <c r="M36" s="4"/>
      <c r="N36" s="4"/>
      <c r="O36" s="4"/>
      <c r="P36" s="4"/>
      <c r="Q36" s="20"/>
    </row>
    <row r="37" spans="2:17">
      <c r="B37" s="8"/>
      <c r="C37" s="8"/>
      <c r="D37" s="62"/>
      <c r="E37" s="63"/>
      <c r="F37" s="63"/>
      <c r="G37" s="63"/>
      <c r="H37" s="63"/>
      <c r="I37" s="64"/>
      <c r="J37" s="14"/>
      <c r="K37" s="4"/>
      <c r="L37" s="4"/>
      <c r="M37" s="4"/>
      <c r="N37" s="4"/>
      <c r="O37" s="4"/>
      <c r="P37" s="4"/>
      <c r="Q37" s="20"/>
    </row>
    <row r="38" spans="2:17">
      <c r="B38" s="8"/>
      <c r="C38" s="8"/>
      <c r="D38" s="44"/>
      <c r="E38" s="32"/>
      <c r="F38" s="32"/>
      <c r="G38" s="32"/>
      <c r="H38" s="32"/>
      <c r="I38" s="33"/>
      <c r="J38" s="14"/>
      <c r="K38" s="4"/>
      <c r="L38" s="4"/>
      <c r="M38" s="4"/>
      <c r="N38" s="4"/>
      <c r="O38" s="4"/>
      <c r="P38" s="4"/>
      <c r="Q38" s="20"/>
    </row>
    <row r="39" spans="2:17">
      <c r="B39" s="8"/>
      <c r="C39" s="8"/>
      <c r="D39" s="52"/>
      <c r="E39" s="52"/>
      <c r="F39" s="52"/>
      <c r="G39" s="52"/>
      <c r="H39" s="52"/>
      <c r="I39" s="52"/>
      <c r="J39" s="14"/>
      <c r="K39" s="4"/>
      <c r="L39" s="4"/>
      <c r="M39" s="4"/>
      <c r="N39" s="4"/>
      <c r="O39" s="4"/>
      <c r="P39" s="4"/>
      <c r="Q39" s="20"/>
    </row>
    <row r="40" spans="2:17">
      <c r="B40" s="8"/>
      <c r="C40" s="8"/>
      <c r="D40" s="52"/>
      <c r="E40" s="52"/>
      <c r="F40" s="52"/>
      <c r="G40" s="52"/>
      <c r="H40" s="52"/>
      <c r="I40" s="52"/>
      <c r="J40" s="14"/>
      <c r="K40" s="4"/>
      <c r="L40" s="4"/>
      <c r="M40" s="4"/>
      <c r="N40" s="4"/>
      <c r="O40" s="4"/>
      <c r="P40" s="4"/>
      <c r="Q40" s="20"/>
    </row>
    <row r="41" spans="2:17">
      <c r="B41" s="8"/>
      <c r="C41" s="8"/>
      <c r="D41" s="52"/>
      <c r="E41" s="52"/>
      <c r="F41" s="52"/>
      <c r="G41" s="52"/>
      <c r="H41" s="52"/>
      <c r="I41" s="52"/>
      <c r="J41" s="14"/>
      <c r="K41" s="4"/>
      <c r="L41" s="4"/>
      <c r="M41" s="4"/>
      <c r="N41" s="4"/>
      <c r="O41" s="4"/>
      <c r="P41" s="4"/>
      <c r="Q41" s="20"/>
    </row>
    <row r="42" spans="2:17">
      <c r="B42" s="8"/>
      <c r="C42" s="8"/>
      <c r="D42" s="41"/>
      <c r="E42" s="41"/>
      <c r="F42" s="41"/>
      <c r="G42" s="41"/>
      <c r="H42" s="41"/>
      <c r="I42" s="41"/>
      <c r="J42" s="14"/>
      <c r="K42" s="4"/>
      <c r="L42" s="4"/>
      <c r="M42" s="4"/>
      <c r="N42" s="4"/>
      <c r="O42" s="4"/>
      <c r="P42" s="4"/>
      <c r="Q42" s="20"/>
    </row>
    <row r="43" spans="2:17">
      <c r="B43" s="8"/>
      <c r="C43" s="8"/>
      <c r="D43" s="58"/>
      <c r="E43" s="59"/>
      <c r="F43" s="59"/>
      <c r="G43" s="59"/>
      <c r="H43" s="59"/>
      <c r="I43" s="60"/>
      <c r="J43" s="14"/>
      <c r="K43" s="4"/>
      <c r="L43" s="4"/>
      <c r="M43" s="4"/>
      <c r="N43" s="4"/>
      <c r="O43" s="4"/>
      <c r="P43" s="4"/>
      <c r="Q43" s="20"/>
    </row>
    <row r="44" spans="2:17">
      <c r="B44" s="8"/>
      <c r="C44" s="8"/>
      <c r="D44" s="44"/>
      <c r="E44" s="32"/>
      <c r="F44" s="32"/>
      <c r="G44" s="32"/>
      <c r="H44" s="32"/>
      <c r="I44" s="33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8"/>
      <c r="D45" s="44"/>
      <c r="E45" s="32"/>
      <c r="F45" s="32"/>
      <c r="G45" s="32"/>
      <c r="H45" s="32"/>
      <c r="I45" s="33"/>
      <c r="J45" s="15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44"/>
      <c r="E46" s="32"/>
      <c r="F46" s="32"/>
      <c r="G46" s="32"/>
      <c r="H46" s="32"/>
      <c r="I46" s="33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9"/>
      <c r="D47" s="44"/>
      <c r="E47" s="32"/>
      <c r="F47" s="32"/>
      <c r="G47" s="32"/>
      <c r="H47" s="32"/>
      <c r="I47" s="33"/>
      <c r="J47" s="4"/>
      <c r="K47" s="4"/>
      <c r="L47" s="4"/>
      <c r="M47" s="4"/>
      <c r="N47" s="4"/>
      <c r="O47" s="4"/>
      <c r="P47" s="4"/>
      <c r="Q47" s="20"/>
    </row>
    <row r="48" spans="2:17">
      <c r="B48" s="8"/>
      <c r="C48" s="9"/>
      <c r="D48" s="44"/>
      <c r="E48" s="32"/>
      <c r="F48" s="32"/>
      <c r="G48" s="32"/>
      <c r="H48" s="32"/>
      <c r="I48" s="33"/>
      <c r="J48" s="4"/>
      <c r="K48" s="4"/>
      <c r="L48" s="4"/>
      <c r="M48" s="4"/>
      <c r="N48" s="4"/>
      <c r="O48" s="4"/>
      <c r="P48" s="4"/>
      <c r="Q48" s="20"/>
    </row>
    <row r="49" spans="2:17">
      <c r="B49" s="8"/>
      <c r="C49" s="9"/>
      <c r="D49" s="44"/>
      <c r="E49" s="32"/>
      <c r="F49" s="32"/>
      <c r="G49" s="32"/>
      <c r="H49" s="32"/>
      <c r="I49" s="33"/>
      <c r="J49" s="4"/>
      <c r="K49" s="4"/>
      <c r="L49" s="4"/>
      <c r="M49" s="4"/>
      <c r="N49" s="4"/>
      <c r="O49" s="4"/>
      <c r="P49" s="4"/>
      <c r="Q49" s="20"/>
    </row>
    <row r="50" spans="2:17">
      <c r="B50" s="8"/>
      <c r="C50" s="9"/>
      <c r="D50" s="44"/>
      <c r="E50" s="32"/>
      <c r="F50" s="32"/>
      <c r="G50" s="32"/>
      <c r="H50" s="32"/>
      <c r="I50" s="33"/>
      <c r="J50" s="4"/>
      <c r="K50" s="4"/>
      <c r="L50" s="4"/>
      <c r="M50" s="4"/>
      <c r="N50" s="4"/>
      <c r="O50" s="4"/>
      <c r="P50" s="4"/>
      <c r="Q50" s="20"/>
    </row>
    <row r="51" spans="2:17">
      <c r="B51" s="8"/>
      <c r="C51" s="9"/>
      <c r="D51" s="44"/>
      <c r="E51" s="32"/>
      <c r="F51" s="32"/>
      <c r="G51" s="32"/>
      <c r="H51" s="32"/>
      <c r="I51" s="33"/>
      <c r="J51" s="15"/>
      <c r="K51" s="4"/>
      <c r="L51" s="4"/>
      <c r="M51" s="4"/>
      <c r="N51" s="4"/>
      <c r="O51" s="4"/>
      <c r="P51" s="4"/>
      <c r="Q51" s="20"/>
    </row>
    <row r="52" spans="2:17">
      <c r="B52" s="8"/>
      <c r="C52" s="9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20"/>
    </row>
    <row r="53" spans="2:17">
      <c r="B53" s="8"/>
      <c r="C53" s="9"/>
      <c r="D53" s="46"/>
      <c r="E53" s="46"/>
      <c r="F53" s="46"/>
      <c r="G53" s="46"/>
      <c r="H53" s="46"/>
      <c r="I53" s="46"/>
      <c r="J53" s="4"/>
      <c r="K53" s="4"/>
      <c r="L53" s="4"/>
      <c r="M53" s="4"/>
      <c r="N53" s="4"/>
      <c r="O53" s="4"/>
      <c r="P53" s="4"/>
      <c r="Q53" s="20"/>
    </row>
    <row r="54" spans="2:17">
      <c r="B54" s="8"/>
      <c r="C54" s="3"/>
      <c r="D54" s="47"/>
      <c r="E54" s="48"/>
      <c r="F54" s="48"/>
      <c r="G54" s="48"/>
      <c r="H54" s="48"/>
      <c r="I54" s="49"/>
      <c r="J54" s="3"/>
      <c r="K54" s="3"/>
      <c r="L54" s="3"/>
      <c r="M54" s="3"/>
      <c r="N54" s="3"/>
      <c r="O54" s="3"/>
      <c r="P54" s="3"/>
      <c r="Q54" s="20"/>
    </row>
    <row r="55" spans="2:17">
      <c r="C55" s="41"/>
      <c r="D55" s="41"/>
      <c r="E55" s="10"/>
      <c r="H55" s="50" t="s">
        <v>82</v>
      </c>
      <c r="I55" s="50"/>
      <c r="J55" s="11">
        <f t="shared" ref="J55:P55" si="0">COUNTIF(J9:J54,"&gt;=70")</f>
        <v>22</v>
      </c>
      <c r="K55" s="11">
        <f t="shared" si="0"/>
        <v>0</v>
      </c>
      <c r="L55" s="11">
        <f t="shared" si="0"/>
        <v>0</v>
      </c>
      <c r="M55" s="11">
        <f t="shared" si="0"/>
        <v>0</v>
      </c>
      <c r="N55" s="11">
        <f t="shared" si="0"/>
        <v>0</v>
      </c>
      <c r="O55" s="11">
        <f t="shared" si="0"/>
        <v>0</v>
      </c>
      <c r="P55" s="11">
        <f t="shared" si="0"/>
        <v>0</v>
      </c>
      <c r="Q55" s="21">
        <f>COUNTIF(Q9:Q49,"&gt;=70")</f>
        <v>0</v>
      </c>
    </row>
    <row r="56" spans="2:17">
      <c r="C56" s="41"/>
      <c r="D56" s="41"/>
      <c r="E56" s="1"/>
      <c r="H56" s="51" t="s">
        <v>83</v>
      </c>
      <c r="I56" s="51"/>
      <c r="J56" s="12">
        <f t="shared" ref="J56:Q56" si="1">COUNTIF(J9:J54,"&lt;70")</f>
        <v>5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</row>
    <row r="57" spans="2:17">
      <c r="C57" s="41"/>
      <c r="D57" s="41"/>
      <c r="E57" s="41"/>
      <c r="H57" s="51" t="s">
        <v>84</v>
      </c>
      <c r="I57" s="51"/>
      <c r="J57" s="12">
        <f t="shared" ref="J57:Q57" si="2">COUNT(J9:J54)</f>
        <v>27</v>
      </c>
      <c r="K57" s="12">
        <f t="shared" si="2"/>
        <v>0</v>
      </c>
      <c r="L57" s="12">
        <f t="shared" si="2"/>
        <v>0</v>
      </c>
      <c r="M57" s="12">
        <f t="shared" si="2"/>
        <v>0</v>
      </c>
      <c r="N57" s="12">
        <f t="shared" si="2"/>
        <v>0</v>
      </c>
      <c r="O57" s="12">
        <f t="shared" si="2"/>
        <v>0</v>
      </c>
      <c r="P57" s="12">
        <f t="shared" si="2"/>
        <v>0</v>
      </c>
      <c r="Q57" s="12">
        <f t="shared" si="2"/>
        <v>0</v>
      </c>
    </row>
    <row r="58" spans="2:17">
      <c r="C58" s="41"/>
      <c r="D58" s="41"/>
      <c r="E58" s="10"/>
      <c r="H58" s="54" t="s">
        <v>85</v>
      </c>
      <c r="I58" s="54"/>
      <c r="J58" s="16">
        <f>J55/J57</f>
        <v>0.81481481481481477</v>
      </c>
      <c r="K58" s="17" t="e">
        <f t="shared" ref="K58:Q58" si="3">K55/K57</f>
        <v>#DIV/0!</v>
      </c>
      <c r="L58" s="17" t="e">
        <f t="shared" si="3"/>
        <v>#DIV/0!</v>
      </c>
      <c r="M58" s="17" t="e">
        <f t="shared" si="3"/>
        <v>#DIV/0!</v>
      </c>
      <c r="N58" s="17" t="e">
        <f t="shared" si="3"/>
        <v>#DIV/0!</v>
      </c>
      <c r="O58" s="17" t="e">
        <f t="shared" si="3"/>
        <v>#DIV/0!</v>
      </c>
      <c r="P58" s="17" t="e">
        <f t="shared" si="3"/>
        <v>#DIV/0!</v>
      </c>
      <c r="Q58" s="17" t="e">
        <f t="shared" si="3"/>
        <v>#DIV/0!</v>
      </c>
    </row>
    <row r="59" spans="2:17">
      <c r="C59" s="41"/>
      <c r="D59" s="41"/>
      <c r="E59" s="10"/>
      <c r="H59" s="54" t="s">
        <v>86</v>
      </c>
      <c r="I59" s="54"/>
      <c r="J59" s="16">
        <f>J56/J57</f>
        <v>0.18518518518518517</v>
      </c>
      <c r="K59" s="16" t="e">
        <f t="shared" ref="K59:Q59" si="4">K56/K57</f>
        <v>#DIV/0!</v>
      </c>
      <c r="L59" s="17" t="e">
        <f t="shared" si="4"/>
        <v>#DIV/0!</v>
      </c>
      <c r="M59" s="17" t="e">
        <f t="shared" si="4"/>
        <v>#DIV/0!</v>
      </c>
      <c r="N59" s="17" t="e">
        <f t="shared" si="4"/>
        <v>#DIV/0!</v>
      </c>
      <c r="O59" s="17" t="e">
        <f t="shared" si="4"/>
        <v>#DIV/0!</v>
      </c>
      <c r="P59" s="17" t="e">
        <f t="shared" si="4"/>
        <v>#DIV/0!</v>
      </c>
      <c r="Q59" s="17" t="e">
        <f t="shared" si="4"/>
        <v>#DIV/0!</v>
      </c>
    </row>
    <row r="60" spans="2:17">
      <c r="C60" s="41"/>
      <c r="D60" s="41"/>
      <c r="E60" s="1"/>
    </row>
    <row r="61" spans="2:17">
      <c r="C61" s="10"/>
      <c r="D61" s="10"/>
      <c r="E61" s="1"/>
    </row>
    <row r="62" spans="2:17">
      <c r="J62" s="52"/>
      <c r="K62" s="52"/>
      <c r="L62" s="52"/>
      <c r="M62" s="52"/>
      <c r="N62" s="52"/>
      <c r="O62" s="52"/>
      <c r="P62" s="52"/>
    </row>
    <row r="63" spans="2:17">
      <c r="J63" s="53" t="s">
        <v>87</v>
      </c>
      <c r="K63" s="53"/>
      <c r="L63" s="53"/>
      <c r="M63" s="53"/>
      <c r="N63" s="53"/>
      <c r="O63" s="53"/>
      <c r="P63" s="53"/>
    </row>
  </sheetData>
  <sortState xmlns:xlrd2="http://schemas.microsoft.com/office/spreadsheetml/2017/richdata2" ref="D9:I51">
    <sortCondition ref="D9:D51"/>
  </sortState>
  <mergeCells count="67">
    <mergeCell ref="J63:P63"/>
    <mergeCell ref="C58:D58"/>
    <mergeCell ref="H58:I58"/>
    <mergeCell ref="C59:D59"/>
    <mergeCell ref="H59:I59"/>
    <mergeCell ref="C60:D60"/>
    <mergeCell ref="C56:D56"/>
    <mergeCell ref="H56:I56"/>
    <mergeCell ref="C57:E57"/>
    <mergeCell ref="H57:I57"/>
    <mergeCell ref="J62:P62"/>
    <mergeCell ref="D51:I51"/>
    <mergeCell ref="D52:I52"/>
    <mergeCell ref="D53:I53"/>
    <mergeCell ref="D54:I54"/>
    <mergeCell ref="C55:D55"/>
    <mergeCell ref="H55:I55"/>
    <mergeCell ref="D46:I46"/>
    <mergeCell ref="D47:I47"/>
    <mergeCell ref="D48:I48"/>
    <mergeCell ref="D49:I49"/>
    <mergeCell ref="D50:I50"/>
    <mergeCell ref="D41:I41"/>
    <mergeCell ref="D42:I42"/>
    <mergeCell ref="D43:I43"/>
    <mergeCell ref="D44:I44"/>
    <mergeCell ref="D45:I45"/>
    <mergeCell ref="D36:I36"/>
    <mergeCell ref="D37:I37"/>
    <mergeCell ref="D38:I38"/>
    <mergeCell ref="D39:I39"/>
    <mergeCell ref="D40:I40"/>
    <mergeCell ref="D31:I31"/>
    <mergeCell ref="D32:I32"/>
    <mergeCell ref="D33:I33"/>
    <mergeCell ref="D34:I34"/>
    <mergeCell ref="D35:I35"/>
    <mergeCell ref="D27:I27"/>
    <mergeCell ref="D28:I28"/>
    <mergeCell ref="D29:I29"/>
    <mergeCell ref="D30:I30"/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1:I11"/>
    <mergeCell ref="D12:I12"/>
    <mergeCell ref="D13:I13"/>
    <mergeCell ref="D14:I14"/>
    <mergeCell ref="D15:I15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9"/>
  <sheetViews>
    <sheetView tabSelected="1" zoomScale="120" zoomScaleNormal="120" workbookViewId="0">
      <selection activeCell="T11" sqref="T11"/>
    </sheetView>
  </sheetViews>
  <sheetFormatPr baseColWidth="10" defaultColWidth="11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8"/>
      <c r="R2" s="18"/>
    </row>
    <row r="3" spans="2:18"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0"/>
      <c r="R3" s="10"/>
    </row>
    <row r="4" spans="2:18">
      <c r="C4" t="s">
        <v>2</v>
      </c>
      <c r="D4" s="37" t="s">
        <v>146</v>
      </c>
      <c r="E4" s="37"/>
      <c r="F4" s="37"/>
      <c r="G4" s="37"/>
      <c r="I4" t="s">
        <v>3</v>
      </c>
      <c r="J4" s="39" t="s">
        <v>171</v>
      </c>
      <c r="K4" s="39"/>
      <c r="M4" t="s">
        <v>4</v>
      </c>
      <c r="N4" s="40">
        <v>45560</v>
      </c>
      <c r="O4" s="40"/>
    </row>
    <row r="5" spans="2:18" ht="6.75" customHeight="1">
      <c r="D5" s="2"/>
      <c r="E5" s="2"/>
      <c r="F5" s="2"/>
      <c r="G5" s="2"/>
    </row>
    <row r="6" spans="2:18">
      <c r="C6" t="s">
        <v>5</v>
      </c>
      <c r="D6" s="39" t="s">
        <v>165</v>
      </c>
      <c r="E6" s="39"/>
      <c r="F6" s="39"/>
      <c r="G6" s="39"/>
      <c r="I6" s="41" t="s">
        <v>6</v>
      </c>
      <c r="J6" s="41"/>
      <c r="K6" s="42" t="s">
        <v>7</v>
      </c>
      <c r="L6" s="42"/>
      <c r="M6" s="42"/>
      <c r="N6" s="42"/>
      <c r="O6" s="42"/>
      <c r="P6" s="42"/>
    </row>
    <row r="7" spans="2:18" ht="11.25" customHeight="1"/>
    <row r="8" spans="2:18">
      <c r="B8" s="3" t="s">
        <v>8</v>
      </c>
      <c r="C8" s="3" t="s">
        <v>9</v>
      </c>
      <c r="D8" s="43" t="s">
        <v>10</v>
      </c>
      <c r="E8" s="43"/>
      <c r="F8" s="43"/>
      <c r="G8" s="43"/>
      <c r="H8" s="43"/>
      <c r="I8" s="43"/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19" t="s">
        <v>18</v>
      </c>
    </row>
    <row r="9" spans="2:18">
      <c r="B9" s="8">
        <v>1</v>
      </c>
      <c r="C9" s="22" t="str">
        <f>[2]sheet1!B3</f>
        <v>221U0135</v>
      </c>
      <c r="D9" s="44" t="str">
        <f>[2]sheet1!C3</f>
        <v>ABRAJAN GONZALEZ ANGEL</v>
      </c>
      <c r="E9" s="32"/>
      <c r="F9" s="32"/>
      <c r="G9" s="32"/>
      <c r="H9" s="32"/>
      <c r="I9" s="33"/>
      <c r="J9" s="14">
        <f>'[3]DISEÑO-B'!G11</f>
        <v>74</v>
      </c>
      <c r="K9" s="4"/>
      <c r="L9" s="4"/>
      <c r="M9" s="4"/>
      <c r="N9" s="4"/>
      <c r="O9" s="4"/>
      <c r="P9" s="4"/>
      <c r="Q9" s="20"/>
    </row>
    <row r="10" spans="2:18">
      <c r="B10" s="8">
        <f>B9+1</f>
        <v>2</v>
      </c>
      <c r="C10" s="22" t="str">
        <f>[2]sheet1!B4</f>
        <v>221U0139</v>
      </c>
      <c r="D10" s="44" t="str">
        <f>[2]sheet1!C4</f>
        <v>AVILES GONZALEZ ROBERTO CARLO</v>
      </c>
      <c r="E10" s="32"/>
      <c r="F10" s="32"/>
      <c r="G10" s="32"/>
      <c r="H10" s="32"/>
      <c r="I10" s="33"/>
      <c r="J10" s="14">
        <v>0</v>
      </c>
      <c r="K10" s="4"/>
      <c r="L10" s="4"/>
      <c r="M10" s="4"/>
      <c r="N10" s="4"/>
      <c r="O10" s="4"/>
      <c r="P10" s="4"/>
      <c r="Q10" s="20"/>
    </row>
    <row r="11" spans="2:18">
      <c r="B11" s="8">
        <f>B10+1</f>
        <v>3</v>
      </c>
      <c r="C11" s="22" t="str">
        <f>[2]sheet1!B8</f>
        <v>221U0258</v>
      </c>
      <c r="D11" s="44" t="str">
        <f>[2]sheet1!C8</f>
        <v>CABRERA ECHAVARRIA JOSE ARMANDO</v>
      </c>
      <c r="E11" s="32"/>
      <c r="F11" s="32"/>
      <c r="G11" s="32"/>
      <c r="H11" s="32"/>
      <c r="I11" s="33"/>
      <c r="J11" s="14">
        <f>'[3]DISEÑO-B'!G13</f>
        <v>78</v>
      </c>
      <c r="K11" s="4"/>
      <c r="L11" s="4"/>
      <c r="M11" s="4"/>
      <c r="N11" s="4"/>
      <c r="O11" s="4"/>
      <c r="P11" s="4"/>
      <c r="Q11" s="20"/>
    </row>
    <row r="12" spans="2:18">
      <c r="B12" s="30">
        <v>4</v>
      </c>
      <c r="C12" s="28" t="s">
        <v>152</v>
      </c>
      <c r="D12" s="61" t="s">
        <v>153</v>
      </c>
      <c r="E12" s="32"/>
      <c r="F12" s="32"/>
      <c r="G12" s="32"/>
      <c r="H12" s="32"/>
      <c r="I12" s="33"/>
      <c r="J12" s="14">
        <v>0</v>
      </c>
      <c r="K12" s="4"/>
      <c r="L12" s="4"/>
      <c r="M12" s="4"/>
      <c r="N12" s="4"/>
      <c r="O12" s="4"/>
      <c r="P12" s="4"/>
      <c r="Q12" s="20"/>
    </row>
    <row r="13" spans="2:18">
      <c r="B13" s="8">
        <v>5</v>
      </c>
      <c r="C13" s="22" t="str">
        <f>[2]sheet1!B10</f>
        <v>221U0149</v>
      </c>
      <c r="D13" s="44" t="str">
        <f>[2]sheet1!C10</f>
        <v>CHIPOL XOLO YAHVE ALEJANDRO</v>
      </c>
      <c r="E13" s="32"/>
      <c r="F13" s="32"/>
      <c r="G13" s="32"/>
      <c r="H13" s="32"/>
      <c r="I13" s="33"/>
      <c r="J13" s="14">
        <v>70</v>
      </c>
      <c r="K13" s="4"/>
      <c r="L13" s="4"/>
      <c r="M13" s="4"/>
      <c r="N13" s="4"/>
      <c r="O13" s="4"/>
      <c r="P13" s="4"/>
      <c r="Q13" s="20"/>
    </row>
    <row r="14" spans="2:18">
      <c r="B14" s="8">
        <v>6</v>
      </c>
      <c r="C14" s="22" t="str">
        <f>[2]sheet1!B11</f>
        <v>221U0152</v>
      </c>
      <c r="D14" s="44" t="str">
        <f>[2]sheet1!C11</f>
        <v>CRUZ GARCIA SANDRA</v>
      </c>
      <c r="E14" s="32"/>
      <c r="F14" s="32"/>
      <c r="G14" s="32"/>
      <c r="H14" s="32"/>
      <c r="I14" s="33"/>
      <c r="J14" s="14">
        <f>'[3]DISEÑO-B'!G16</f>
        <v>79</v>
      </c>
      <c r="K14" s="4"/>
      <c r="L14" s="4"/>
      <c r="M14" s="4"/>
      <c r="N14" s="4"/>
      <c r="O14" s="4"/>
      <c r="P14" s="4"/>
      <c r="Q14" s="20"/>
    </row>
    <row r="15" spans="2:18">
      <c r="B15" s="8">
        <v>7</v>
      </c>
      <c r="C15" s="28" t="s">
        <v>157</v>
      </c>
      <c r="D15" s="61" t="s">
        <v>156</v>
      </c>
      <c r="E15" s="32"/>
      <c r="F15" s="32"/>
      <c r="G15" s="32"/>
      <c r="H15" s="32"/>
      <c r="I15" s="33"/>
      <c r="J15" s="14">
        <f>'[3]DISEÑO-B'!G17</f>
        <v>75</v>
      </c>
      <c r="K15" s="4"/>
      <c r="L15" s="4"/>
      <c r="M15" s="4"/>
      <c r="N15" s="4"/>
      <c r="O15" s="4"/>
      <c r="P15" s="4"/>
      <c r="Q15" s="20"/>
    </row>
    <row r="16" spans="2:18">
      <c r="B16" s="8">
        <v>8</v>
      </c>
      <c r="C16" s="22" t="str">
        <f>[2]sheet1!B12</f>
        <v>221U0155</v>
      </c>
      <c r="D16" s="44" t="str">
        <f>[2]sheet1!C12</f>
        <v>FISCAL AMBROS ERICK CANDELARIO</v>
      </c>
      <c r="E16" s="32"/>
      <c r="F16" s="32"/>
      <c r="G16" s="32"/>
      <c r="H16" s="32"/>
      <c r="I16" s="33"/>
      <c r="J16" s="14">
        <v>70</v>
      </c>
      <c r="K16" s="4"/>
      <c r="L16" s="4"/>
      <c r="M16" s="4"/>
      <c r="N16" s="4"/>
      <c r="O16" s="4"/>
      <c r="P16" s="4"/>
      <c r="Q16" s="20"/>
    </row>
    <row r="17" spans="2:17">
      <c r="B17" s="8">
        <v>9</v>
      </c>
      <c r="C17" s="22" t="str">
        <f>[2]sheet1!B13</f>
        <v>221U0157</v>
      </c>
      <c r="D17" s="44" t="str">
        <f>[2]sheet1!C13</f>
        <v>JIMENEZ MELCHI GUILLERMO</v>
      </c>
      <c r="E17" s="32"/>
      <c r="F17" s="32"/>
      <c r="G17" s="32"/>
      <c r="H17" s="32"/>
      <c r="I17" s="33"/>
      <c r="J17" s="14">
        <v>0</v>
      </c>
      <c r="K17" s="4"/>
      <c r="L17" s="4"/>
      <c r="M17" s="4"/>
      <c r="N17" s="4"/>
      <c r="O17" s="4"/>
      <c r="P17" s="4"/>
      <c r="Q17" s="20"/>
    </row>
    <row r="18" spans="2:17">
      <c r="B18" s="8">
        <f>B17+1</f>
        <v>10</v>
      </c>
      <c r="C18" s="22" t="str">
        <f>[2]sheet1!B14</f>
        <v>221U0164</v>
      </c>
      <c r="D18" s="44" t="str">
        <f>[2]sheet1!C14</f>
        <v>MONTIEL VILLASECA JOSE GUADALUPE</v>
      </c>
      <c r="E18" s="32"/>
      <c r="F18" s="32"/>
      <c r="G18" s="32"/>
      <c r="H18" s="32"/>
      <c r="I18" s="33"/>
      <c r="J18" s="14">
        <v>0</v>
      </c>
      <c r="K18" s="4"/>
      <c r="L18" s="4"/>
      <c r="M18" s="4"/>
      <c r="N18" s="4"/>
      <c r="O18" s="4"/>
      <c r="P18" s="4"/>
      <c r="Q18" s="20"/>
    </row>
    <row r="19" spans="2:17">
      <c r="B19" s="8">
        <f>B18+1</f>
        <v>11</v>
      </c>
      <c r="C19" s="28" t="s">
        <v>159</v>
      </c>
      <c r="D19" s="61" t="s">
        <v>158</v>
      </c>
      <c r="E19" s="65"/>
      <c r="F19" s="65"/>
      <c r="G19" s="65"/>
      <c r="H19" s="65"/>
      <c r="I19" s="66"/>
      <c r="J19" s="14">
        <v>0</v>
      </c>
      <c r="K19" s="4"/>
      <c r="L19" s="4"/>
      <c r="M19" s="4"/>
      <c r="N19" s="4"/>
      <c r="O19" s="4"/>
      <c r="P19" s="4"/>
      <c r="Q19" s="20"/>
    </row>
    <row r="20" spans="2:17">
      <c r="B20" s="8">
        <v>12</v>
      </c>
      <c r="C20" s="28" t="s">
        <v>138</v>
      </c>
      <c r="D20" s="61" t="s">
        <v>139</v>
      </c>
      <c r="E20" s="65"/>
      <c r="F20" s="65"/>
      <c r="G20" s="65"/>
      <c r="H20" s="65"/>
      <c r="I20" s="66"/>
      <c r="J20" s="14">
        <v>0</v>
      </c>
      <c r="K20" s="4"/>
      <c r="L20" s="4"/>
      <c r="M20" s="4"/>
      <c r="N20" s="4"/>
      <c r="O20" s="4"/>
      <c r="P20" s="4"/>
      <c r="Q20" s="20"/>
    </row>
    <row r="21" spans="2:17">
      <c r="B21" s="8">
        <v>13</v>
      </c>
      <c r="C21" s="22" t="str">
        <f>[2]sheet1!B17</f>
        <v>221U0177</v>
      </c>
      <c r="D21" s="44" t="str">
        <f>[2]sheet1!C17</f>
        <v>TEOBA ROSALES JUAN ANTONIO</v>
      </c>
      <c r="E21" s="32"/>
      <c r="F21" s="32"/>
      <c r="G21" s="32"/>
      <c r="H21" s="32"/>
      <c r="I21" s="33"/>
      <c r="J21" s="14">
        <v>70</v>
      </c>
      <c r="K21" s="4"/>
      <c r="L21" s="4"/>
      <c r="M21" s="4"/>
      <c r="N21" s="4"/>
      <c r="O21" s="4"/>
      <c r="P21" s="4"/>
      <c r="Q21" s="20"/>
    </row>
    <row r="22" spans="2:17">
      <c r="B22" s="8"/>
      <c r="C22" s="8"/>
      <c r="D22" s="45"/>
      <c r="E22" s="45"/>
      <c r="F22" s="45"/>
      <c r="G22" s="45"/>
      <c r="H22" s="45"/>
      <c r="I22" s="45"/>
      <c r="J22" s="4"/>
      <c r="K22" s="4"/>
      <c r="L22" s="4"/>
      <c r="M22" s="4"/>
      <c r="N22" s="4"/>
      <c r="O22" s="4"/>
      <c r="P22" s="4"/>
      <c r="Q22" s="20"/>
    </row>
    <row r="23" spans="2:17">
      <c r="B23" s="8"/>
      <c r="C23" s="8"/>
      <c r="D23" s="45"/>
      <c r="E23" s="45"/>
      <c r="F23" s="45"/>
      <c r="G23" s="45"/>
      <c r="H23" s="45"/>
      <c r="I23" s="45"/>
      <c r="J23" s="15"/>
      <c r="K23" s="4"/>
      <c r="L23" s="4"/>
      <c r="M23" s="4"/>
      <c r="N23" s="4"/>
      <c r="O23" s="4"/>
      <c r="P23" s="4"/>
      <c r="Q23" s="20"/>
    </row>
    <row r="24" spans="2:17">
      <c r="B24" s="8"/>
      <c r="C24" s="8"/>
      <c r="D24" s="45"/>
      <c r="E24" s="45"/>
      <c r="F24" s="45"/>
      <c r="G24" s="45"/>
      <c r="H24" s="45"/>
      <c r="I24" s="45"/>
      <c r="J24" s="15"/>
      <c r="K24" s="4"/>
      <c r="L24" s="4"/>
      <c r="M24" s="4"/>
      <c r="N24" s="4"/>
      <c r="O24" s="4"/>
      <c r="P24" s="4"/>
      <c r="Q24" s="20"/>
    </row>
    <row r="25" spans="2:17">
      <c r="B25" s="8"/>
      <c r="C25" s="8"/>
      <c r="D25" s="45"/>
      <c r="E25" s="45"/>
      <c r="F25" s="45"/>
      <c r="G25" s="45"/>
      <c r="H25" s="45"/>
      <c r="I25" s="45"/>
      <c r="J25" s="15"/>
      <c r="K25" s="4"/>
      <c r="L25" s="4"/>
      <c r="M25" s="4"/>
      <c r="N25" s="4"/>
      <c r="O25" s="4"/>
      <c r="P25" s="4"/>
      <c r="Q25" s="20"/>
    </row>
    <row r="26" spans="2:17">
      <c r="B26" s="8"/>
      <c r="C26" s="8"/>
      <c r="D26" s="45"/>
      <c r="E26" s="45"/>
      <c r="F26" s="45"/>
      <c r="G26" s="45"/>
      <c r="H26" s="45"/>
      <c r="I26" s="45"/>
      <c r="J26" s="4"/>
      <c r="K26" s="4"/>
      <c r="L26" s="4"/>
      <c r="M26" s="4"/>
      <c r="N26" s="4"/>
      <c r="O26" s="4"/>
      <c r="P26" s="4"/>
      <c r="Q26" s="20"/>
    </row>
    <row r="27" spans="2:17">
      <c r="B27" s="8"/>
      <c r="C27" s="8"/>
      <c r="D27" s="46"/>
      <c r="E27" s="46"/>
      <c r="F27" s="46"/>
      <c r="G27" s="46"/>
      <c r="H27" s="46"/>
      <c r="I27" s="46"/>
      <c r="J27" s="4"/>
      <c r="K27" s="4"/>
      <c r="L27" s="4"/>
      <c r="M27" s="4"/>
      <c r="N27" s="4"/>
      <c r="O27" s="4"/>
      <c r="P27" s="4"/>
      <c r="Q27" s="20"/>
    </row>
    <row r="28" spans="2:17">
      <c r="B28" s="8"/>
      <c r="C28" s="8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20"/>
    </row>
    <row r="29" spans="2:17">
      <c r="B29" s="8"/>
      <c r="C29" s="8"/>
      <c r="D29" s="46"/>
      <c r="E29" s="46"/>
      <c r="F29" s="46"/>
      <c r="G29" s="46"/>
      <c r="H29" s="46"/>
      <c r="I29" s="46"/>
      <c r="J29" s="4"/>
      <c r="K29" s="4"/>
      <c r="L29" s="4"/>
      <c r="M29" s="4"/>
      <c r="N29" s="4"/>
      <c r="O29" s="4"/>
      <c r="P29" s="4"/>
      <c r="Q29" s="20"/>
    </row>
    <row r="30" spans="2:17">
      <c r="B30" s="8"/>
      <c r="C30" s="8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20"/>
    </row>
    <row r="31" spans="2:17">
      <c r="B31" s="8"/>
      <c r="C31" s="8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20"/>
    </row>
    <row r="32" spans="2:17">
      <c r="B32" s="8"/>
      <c r="C32" s="8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20"/>
    </row>
    <row r="33" spans="2:17">
      <c r="B33" s="8"/>
      <c r="C33" s="8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20"/>
    </row>
    <row r="34" spans="2:17">
      <c r="B34" s="8"/>
      <c r="C34" s="8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20"/>
    </row>
    <row r="35" spans="2:17">
      <c r="B35" s="8"/>
      <c r="C35" s="8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20"/>
    </row>
    <row r="36" spans="2:17">
      <c r="B36" s="8"/>
      <c r="C36" s="8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20"/>
    </row>
    <row r="37" spans="2:17">
      <c r="B37" s="8"/>
      <c r="C37" s="8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20"/>
    </row>
    <row r="38" spans="2:17">
      <c r="B38" s="8"/>
      <c r="C38" s="8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20"/>
    </row>
    <row r="39" spans="2:17">
      <c r="B39" s="8"/>
      <c r="C39" s="8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20"/>
    </row>
    <row r="40" spans="2:17">
      <c r="B40" s="8"/>
      <c r="C40" s="8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20"/>
    </row>
    <row r="41" spans="2:17">
      <c r="B41" s="8"/>
      <c r="C41" s="8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20"/>
    </row>
    <row r="42" spans="2:17">
      <c r="B42" s="8"/>
      <c r="C42" s="9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20"/>
    </row>
    <row r="43" spans="2:17">
      <c r="B43" s="8"/>
      <c r="C43" s="9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20"/>
    </row>
    <row r="44" spans="2:17">
      <c r="B44" s="8"/>
      <c r="C44" s="9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20"/>
    </row>
    <row r="45" spans="2:17">
      <c r="B45" s="8"/>
      <c r="C45" s="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20"/>
    </row>
    <row r="46" spans="2:17">
      <c r="B46" s="8"/>
      <c r="C46" s="9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20"/>
    </row>
    <row r="47" spans="2:17">
      <c r="B47" s="8"/>
      <c r="C47" s="9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20"/>
    </row>
    <row r="48" spans="2:17">
      <c r="B48" s="8"/>
      <c r="C48" s="9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20"/>
    </row>
    <row r="49" spans="2:17">
      <c r="B49" s="8"/>
      <c r="C49" s="9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20"/>
    </row>
    <row r="50" spans="2:17">
      <c r="B50" s="8"/>
      <c r="C50" s="3"/>
      <c r="D50" s="47"/>
      <c r="E50" s="48"/>
      <c r="F50" s="48"/>
      <c r="G50" s="48"/>
      <c r="H50" s="48"/>
      <c r="I50" s="49"/>
      <c r="J50" s="3"/>
      <c r="K50" s="3"/>
      <c r="L50" s="3"/>
      <c r="M50" s="3"/>
      <c r="N50" s="3"/>
      <c r="O50" s="3"/>
      <c r="P50" s="3"/>
      <c r="Q50" s="20"/>
    </row>
    <row r="51" spans="2:17">
      <c r="C51" s="41"/>
      <c r="D51" s="41"/>
      <c r="E51" s="10"/>
      <c r="H51" s="50" t="s">
        <v>82</v>
      </c>
      <c r="I51" s="50"/>
      <c r="J51" s="11">
        <f t="shared" ref="J51:P51" si="0">COUNTIF(J9:J50,"&gt;=70")</f>
        <v>7</v>
      </c>
      <c r="K51" s="11">
        <f t="shared" si="0"/>
        <v>0</v>
      </c>
      <c r="L51" s="11">
        <f t="shared" si="0"/>
        <v>0</v>
      </c>
      <c r="M51" s="11">
        <f t="shared" si="0"/>
        <v>0</v>
      </c>
      <c r="N51" s="11">
        <f t="shared" si="0"/>
        <v>0</v>
      </c>
      <c r="O51" s="11">
        <f t="shared" si="0"/>
        <v>0</v>
      </c>
      <c r="P51" s="11">
        <f t="shared" si="0"/>
        <v>0</v>
      </c>
      <c r="Q51" s="21">
        <f>COUNTIF(Q9:Q45,"&gt;=70")</f>
        <v>0</v>
      </c>
    </row>
    <row r="52" spans="2:17">
      <c r="C52" s="41"/>
      <c r="D52" s="41"/>
      <c r="E52" s="1"/>
      <c r="H52" s="51" t="s">
        <v>83</v>
      </c>
      <c r="I52" s="51"/>
      <c r="J52" s="12">
        <f t="shared" ref="J52:Q52" si="1">COUNTIF(J9:J50,"&lt;70")</f>
        <v>6</v>
      </c>
      <c r="K52" s="12">
        <f t="shared" si="1"/>
        <v>0</v>
      </c>
      <c r="L52" s="12">
        <f t="shared" si="1"/>
        <v>0</v>
      </c>
      <c r="M52" s="12">
        <f t="shared" si="1"/>
        <v>0</v>
      </c>
      <c r="N52" s="12">
        <f t="shared" si="1"/>
        <v>0</v>
      </c>
      <c r="O52" s="12">
        <f t="shared" si="1"/>
        <v>0</v>
      </c>
      <c r="P52" s="12">
        <f t="shared" si="1"/>
        <v>0</v>
      </c>
      <c r="Q52" s="12">
        <f t="shared" si="1"/>
        <v>0</v>
      </c>
    </row>
    <row r="53" spans="2:17">
      <c r="C53" s="41"/>
      <c r="D53" s="41"/>
      <c r="E53" s="41"/>
      <c r="H53" s="51" t="s">
        <v>84</v>
      </c>
      <c r="I53" s="51"/>
      <c r="J53" s="12">
        <f t="shared" ref="J53:Q53" si="2">COUNT(J9:J50)</f>
        <v>13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>
      <c r="C54" s="41"/>
      <c r="D54" s="41"/>
      <c r="E54" s="10"/>
      <c r="H54" s="54" t="s">
        <v>85</v>
      </c>
      <c r="I54" s="54"/>
      <c r="J54" s="16">
        <f>J51/J53</f>
        <v>0.53846153846153844</v>
      </c>
      <c r="K54" s="17" t="e">
        <f t="shared" ref="K54:Q54" si="3">K51/K53</f>
        <v>#DIV/0!</v>
      </c>
      <c r="L54" s="17" t="e">
        <f t="shared" si="3"/>
        <v>#DIV/0!</v>
      </c>
      <c r="M54" s="17" t="e">
        <f t="shared" si="3"/>
        <v>#DIV/0!</v>
      </c>
      <c r="N54" s="17" t="e">
        <f t="shared" si="3"/>
        <v>#DIV/0!</v>
      </c>
      <c r="O54" s="17" t="e">
        <f t="shared" si="3"/>
        <v>#DIV/0!</v>
      </c>
      <c r="P54" s="17" t="e">
        <f t="shared" si="3"/>
        <v>#DIV/0!</v>
      </c>
      <c r="Q54" s="17" t="e">
        <f t="shared" si="3"/>
        <v>#DIV/0!</v>
      </c>
    </row>
    <row r="55" spans="2:17">
      <c r="C55" s="41"/>
      <c r="D55" s="41"/>
      <c r="E55" s="10"/>
      <c r="H55" s="54" t="s">
        <v>86</v>
      </c>
      <c r="I55" s="54"/>
      <c r="J55" s="16">
        <f>J52/J53</f>
        <v>0.46153846153846156</v>
      </c>
      <c r="K55" s="16" t="e">
        <f t="shared" ref="K55:Q55" si="4">K52/K53</f>
        <v>#DIV/0!</v>
      </c>
      <c r="L55" s="17" t="e">
        <f t="shared" si="4"/>
        <v>#DIV/0!</v>
      </c>
      <c r="M55" s="17" t="e">
        <f t="shared" si="4"/>
        <v>#DIV/0!</v>
      </c>
      <c r="N55" s="17" t="e">
        <f t="shared" si="4"/>
        <v>#DIV/0!</v>
      </c>
      <c r="O55" s="17" t="e">
        <f t="shared" si="4"/>
        <v>#DIV/0!</v>
      </c>
      <c r="P55" s="17" t="e">
        <f t="shared" si="4"/>
        <v>#DIV/0!</v>
      </c>
      <c r="Q55" s="17" t="e">
        <f t="shared" si="4"/>
        <v>#DIV/0!</v>
      </c>
    </row>
    <row r="56" spans="2:17">
      <c r="C56" s="41"/>
      <c r="D56" s="41"/>
      <c r="E56" s="1"/>
    </row>
    <row r="57" spans="2:17">
      <c r="C57" s="10"/>
      <c r="D57" s="10"/>
      <c r="E57" s="1"/>
    </row>
    <row r="58" spans="2:17">
      <c r="J58" s="52"/>
      <c r="K58" s="52"/>
      <c r="L58" s="52"/>
      <c r="M58" s="52"/>
      <c r="N58" s="52"/>
      <c r="O58" s="52"/>
      <c r="P58" s="52"/>
    </row>
    <row r="59" spans="2:17">
      <c r="J59" s="53" t="s">
        <v>87</v>
      </c>
      <c r="K59" s="53"/>
      <c r="L59" s="53"/>
      <c r="M59" s="53"/>
      <c r="N59" s="53"/>
      <c r="O59" s="53"/>
      <c r="P59" s="53"/>
    </row>
  </sheetData>
  <mergeCells count="64">
    <mergeCell ref="J59:P59"/>
    <mergeCell ref="C54:D54"/>
    <mergeCell ref="H54:I54"/>
    <mergeCell ref="C55:D55"/>
    <mergeCell ref="H55:I55"/>
    <mergeCell ref="C56:D56"/>
    <mergeCell ref="C52:D52"/>
    <mergeCell ref="H52:I52"/>
    <mergeCell ref="C53:E53"/>
    <mergeCell ref="H53:I53"/>
    <mergeCell ref="J58:P58"/>
    <mergeCell ref="D47:I47"/>
    <mergeCell ref="D48:I48"/>
    <mergeCell ref="D49:I49"/>
    <mergeCell ref="D50:I50"/>
    <mergeCell ref="C51:D51"/>
    <mergeCell ref="H51:I51"/>
    <mergeCell ref="D42:I42"/>
    <mergeCell ref="D43:I43"/>
    <mergeCell ref="D44:I44"/>
    <mergeCell ref="D45:I45"/>
    <mergeCell ref="D46:I46"/>
    <mergeCell ref="D37:I37"/>
    <mergeCell ref="D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2:I22"/>
    <mergeCell ref="D23:I23"/>
    <mergeCell ref="D24:I24"/>
    <mergeCell ref="D25:I25"/>
    <mergeCell ref="D26:I26"/>
    <mergeCell ref="D17:I17"/>
    <mergeCell ref="D18:I18"/>
    <mergeCell ref="D19:I19"/>
    <mergeCell ref="D21:I21"/>
    <mergeCell ref="D20:I20"/>
    <mergeCell ref="D10:I10"/>
    <mergeCell ref="D11:I11"/>
    <mergeCell ref="D13:I13"/>
    <mergeCell ref="D14:I14"/>
    <mergeCell ref="D16:I16"/>
    <mergeCell ref="D15:I15"/>
    <mergeCell ref="D12:I12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9" right="0.23622047244094499" top="0.74803149606299202" bottom="0.74803149606299202" header="0.31496062992126" footer="0.31496062992126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MEC-MAT-A</vt:lpstr>
      <vt:lpstr>MEC-MAT-B</vt:lpstr>
      <vt:lpstr>DISEÑO A</vt:lpstr>
      <vt:lpstr>DISEÑO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hector miguel amador chagala</cp:lastModifiedBy>
  <cp:lastPrinted>2023-03-21T15:13:00Z</cp:lastPrinted>
  <dcterms:created xsi:type="dcterms:W3CDTF">2023-03-14T19:16:00Z</dcterms:created>
  <dcterms:modified xsi:type="dcterms:W3CDTF">2024-10-05T03:18:59Z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F506BE08F9BD4FE8B218277C9BA2F9A0_12</vt:lpwstr>
  </property>
  <property fmtid="{D5CDD505-2E9C-101B-9397-08002B2CF9AE}" pid="3" name="KSOProductBuildVer">
    <vt:lpwstr>2058-12.2.0.13489</vt:lpwstr>
  </property>
</Properties>
</file>