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Users\Pablo Promotor\Desktop\REPORTE 3 SGI\"/>
    </mc:Choice>
  </mc:AlternateContent>
  <xr:revisionPtr revIDLastSave="0" documentId="13_ncr:1_{07879AF3-AB42-4A13-A268-A4FC845EEB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5" l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7" i="5"/>
  <c r="O57" i="5"/>
  <c r="N57" i="5"/>
  <c r="M57" i="5"/>
  <c r="L57" i="5"/>
  <c r="K57" i="5"/>
  <c r="J57" i="5"/>
  <c r="P56" i="5"/>
  <c r="P59" i="5" s="1"/>
  <c r="O56" i="5"/>
  <c r="O59" i="5" s="1"/>
  <c r="N56" i="5"/>
  <c r="N59" i="5" s="1"/>
  <c r="M56" i="5"/>
  <c r="M59" i="5" s="1"/>
  <c r="L56" i="5"/>
  <c r="L59" i="5" s="1"/>
  <c r="K56" i="5"/>
  <c r="K59" i="5" s="1"/>
  <c r="J56" i="5"/>
  <c r="J59" i="5" s="1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Q9" i="5"/>
  <c r="Q57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5" i="5"/>
  <c r="Q58" i="5" s="1"/>
  <c r="Q56" i="5"/>
  <c r="Q59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Q57" i="1" l="1"/>
</calcChain>
</file>

<file path=xl/sharedStrings.xml><?xml version="1.0" encoding="utf-8"?>
<sst xmlns="http://schemas.openxmlformats.org/spreadsheetml/2006/main" count="298" uniqueCount="194">
  <si>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</si>
  <si>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</si>
  <si>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</si>
  <si>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</si>
  <si>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</si>
  <si>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</si>
  <si>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</si>
  <si>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</si>
  <si>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</si>
  <si>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</si>
  <si>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</si>
  <si>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</si>
  <si>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</si>
  <si>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</si>
  <si>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</si>
  <si>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</si>
  <si>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</si>
  <si>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</si>
  <si>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</si>
  <si>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</si>
  <si>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</si>
  <si>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</si>
  <si>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</si>
  <si>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</si>
  <si>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PABLO PROMOTOR CAMPECHANO</t>
  </si>
  <si>
    <t>FUNDAMENTOS DE FISICA</t>
  </si>
  <si>
    <t>107 A</t>
  </si>
  <si>
    <t>241U0273</t>
  </si>
  <si>
    <t>241U0274</t>
  </si>
  <si>
    <t>241U0277</t>
  </si>
  <si>
    <t>241U0281</t>
  </si>
  <si>
    <t>241U0289</t>
  </si>
  <si>
    <t>241U0297</t>
  </si>
  <si>
    <t>241U0301</t>
  </si>
  <si>
    <t>241U0304</t>
  </si>
  <si>
    <t>241U0306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</si>
  <si>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</si>
  <si>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</si>
  <si>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</si>
  <si>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</si>
  <si>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</si>
  <si>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</si>
  <si>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</si>
  <si>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</si>
  <si>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</si>
  <si>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241U0572</t>
  </si>
  <si>
    <t xml:space="preserve"> BAXIN XOLO MARIAN JOSELYNE</t>
  </si>
  <si>
    <t>BOLAÑOS COYOTECALT ABRIL</t>
  </si>
  <si>
    <t>CARVALLO MENDOZA JIMMY OSMEL</t>
  </si>
  <si>
    <t>CRUZ BAXIN VANESSA</t>
  </si>
  <si>
    <t>GONZALEZ ROBEGLIA LESLYE ROSALVA</t>
  </si>
  <si>
    <t>LEON COBAXIN NATALY GUADALUPE</t>
  </si>
  <si>
    <t>MIRANDA NAVARRETE MELISSA</t>
  </si>
  <si>
    <t>MIXTEGA SEBASTIAN DEMIR GERARDO</t>
  </si>
  <si>
    <t>PEREZ CORDOBA EMIRETH</t>
  </si>
  <si>
    <t>PEREZ PUCHETA EREIDY ELIZAMA</t>
  </si>
  <si>
    <t xml:space="preserve">POLITO MAXO ADAMARIS </t>
  </si>
  <si>
    <t>RAMIREZ ISIDORO ANA LUISA</t>
  </si>
  <si>
    <t>RAMOS COTO ARLETTE TATIANA</t>
  </si>
  <si>
    <t>TEMICH BAXIN MAGDALENA</t>
  </si>
  <si>
    <t>VASCONCELOS GUZMAN REBECA MABEL</t>
  </si>
  <si>
    <t>VICENTE ENCALADA LUZ ALEXA</t>
  </si>
  <si>
    <t xml:space="preserve">XIGUIL TAPIA JADE ALEXIA </t>
  </si>
  <si>
    <t>ZAPO BAXIN CAROLINA ELIZABETH</t>
  </si>
  <si>
    <t>AGOSTO-DICIEMBRE 2024</t>
  </si>
  <si>
    <t>CALCULO VECTORIAL</t>
  </si>
  <si>
    <t>301 A</t>
  </si>
  <si>
    <t xml:space="preserve"> 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</si>
  <si>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</si>
  <si>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</si>
  <si>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</si>
  <si>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</si>
  <si>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</si>
  <si>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</si>
  <si>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</si>
  <si>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</si>
  <si>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231U0029</t>
  </si>
  <si>
    <t>231U0083</t>
  </si>
  <si>
    <t>231U0030</t>
  </si>
  <si>
    <t>231U0032</t>
  </si>
  <si>
    <t>231U0033</t>
  </si>
  <si>
    <t>231U0043</t>
  </si>
  <si>
    <t>231U0044</t>
  </si>
  <si>
    <t>231U0045</t>
  </si>
  <si>
    <t>231U0059</t>
  </si>
  <si>
    <t>231U0069</t>
  </si>
  <si>
    <t>231U0070</t>
  </si>
  <si>
    <t>231U0075</t>
  </si>
  <si>
    <t>231U0085</t>
  </si>
  <si>
    <t>ÁLVAREZ ELÍAS ALAN AMAURY</t>
  </si>
  <si>
    <t>ANOTA HERNÁNDEZ ERIL ROBERTO</t>
  </si>
  <si>
    <t>BAUTISTA BRAMBILLA ERIK GIOVANNI</t>
  </si>
  <si>
    <t>BERDON LUCHO MARÍA EUGENIA</t>
  </si>
  <si>
    <t>BONOLA ALFONSO CRISTIAN DE JESÚS</t>
  </si>
  <si>
    <t>BUENO MUÑIZ ALEXSANDRA</t>
  </si>
  <si>
    <t>CARMONA OSORIO GABRIELA</t>
  </si>
  <si>
    <t>CHAGALA JIMENEZ GÉNESIS JOHANNA</t>
  </si>
  <si>
    <t>CHONTAL CHÁVEZ ALFONSO RAFAEL</t>
  </si>
  <si>
    <t>CRUZ TEPACH MANUEL FELIPE</t>
  </si>
  <si>
    <t>ENRÍQUEZ GÓMEZ SCARLET</t>
  </si>
  <si>
    <t xml:space="preserve">GABINO RODRÍGUEZ DIEGO </t>
  </si>
  <si>
    <t>GARCIA MARTINEZ MARCOS</t>
  </si>
  <si>
    <t>GONZALEZ VELASCO JONATHAN</t>
  </si>
  <si>
    <t>MAIN MORALES HÉCTOR LUCIANO</t>
  </si>
  <si>
    <t>MARTÍNEZ PALAFOX MARIAN GUADALUPE</t>
  </si>
  <si>
    <t>PONCE FONSECA JULIO CÉSAR</t>
  </si>
  <si>
    <t>RAMÍREZ FIGUEROA MHERLY ESTRELLA</t>
  </si>
  <si>
    <t>RINCÓN TOTO MARTHA PATRICIA</t>
  </si>
  <si>
    <t xml:space="preserve">ROBERT GONZÁLEZ DANIELA </t>
  </si>
  <si>
    <t>SOLANO CHÁVEZ FERNANDO</t>
  </si>
  <si>
    <t>VELASCO ÁLVAREZ CHELSEA NICOLE</t>
  </si>
  <si>
    <t>XALA FISCAL JESSICA DEL CARMEN</t>
  </si>
  <si>
    <t>ESTADISTICA INFERENCIAL I</t>
  </si>
  <si>
    <t>301 C</t>
  </si>
  <si>
    <t>231U0015</t>
  </si>
  <si>
    <t>231U0028</t>
  </si>
  <si>
    <t>231U0664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</si>
  <si>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</si>
  <si>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</si>
  <si>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</si>
  <si>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</si>
  <si>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</si>
  <si>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</si>
  <si>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</si>
  <si>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</si>
  <si>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</si>
  <si>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</si>
  <si>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BELLI ARRES LUIZ MAURI</t>
  </si>
  <si>
    <t>COURBET JARAMILLO EMILY AYLIN</t>
  </si>
  <si>
    <t>GONZALEZ ROBLES ADONAY VICENTE</t>
  </si>
  <si>
    <t>HERNANDEZ URIBE REGINA DE LOS ANGELES</t>
  </si>
  <si>
    <t>IXBA LAZCANO FELIPE</t>
  </si>
  <si>
    <t>MARTINEZ BARCENAS EMMANUEL</t>
  </si>
  <si>
    <t>MEZO XOLO JESUS ALBERTO</t>
  </si>
  <si>
    <t>MIROS LUCHO BENITO</t>
  </si>
  <si>
    <t>RAMIREZ ALEGRIA MARCO ANTONIO</t>
  </si>
  <si>
    <t>SANCHEZ SINTA FLORISSA</t>
  </si>
  <si>
    <t>TON LOPEZ MARIA FERNANDA</t>
  </si>
  <si>
    <t>VELASCO CATEMAXCA JESUS</t>
  </si>
  <si>
    <t>VICENTE BONFIL CITLALI DEL CARMEN</t>
  </si>
  <si>
    <t>PROBABILIDAD Y ESTADIST. DESCRIPTIVA</t>
  </si>
  <si>
    <t>307 B</t>
  </si>
  <si>
    <t>231U0265</t>
  </si>
  <si>
    <t>231U0267</t>
  </si>
  <si>
    <t>231U0273</t>
  </si>
  <si>
    <t>231U0274</t>
  </si>
  <si>
    <t>231U0278</t>
  </si>
  <si>
    <t>231U0291</t>
  </si>
  <si>
    <t>231U0302</t>
  </si>
  <si>
    <t>231U0665</t>
  </si>
  <si>
    <t>231U0320</t>
  </si>
  <si>
    <t>231U0325</t>
  </si>
  <si>
    <t>231U0328</t>
  </si>
  <si>
    <t>231U0323</t>
  </si>
  <si>
    <t>ALCUDIA BERNAL FATIMA</t>
  </si>
  <si>
    <t>APARICIO CRUZ CELESTE YAMILET</t>
  </si>
  <si>
    <t>TOTO HERNANDEZ MANUEL ANTONIO</t>
  </si>
  <si>
    <t>BELLI XALA DANNA ZARED</t>
  </si>
  <si>
    <t>LOPEZ FIGUEROLA EDWIN DE JESUS</t>
  </si>
  <si>
    <t>HERNANDEZ SANTOS JAIME</t>
  </si>
  <si>
    <t>VILLAFUERTE CONCHI ARIEL MOISES</t>
  </si>
  <si>
    <t>POLITO IXTEPAN IVANA YAMILA</t>
  </si>
  <si>
    <t>CASTILLO MONTALVO FERNANDA DEL CARMEN</t>
  </si>
  <si>
    <t>BRAVO LOPEZ DIBANHI ALEJANDRA</t>
  </si>
  <si>
    <t>MARTINEZ LOPEZ JOCELYN ITZEL</t>
  </si>
  <si>
    <t>211U0643</t>
  </si>
  <si>
    <t>VILLAFUERTE CONCHI CRISTAL ALEXANDRA</t>
  </si>
  <si>
    <t>VELASCO QUINO JUAN DAVID</t>
  </si>
  <si>
    <t>SUAREZ PEREZ ALINNE CONCEPCION</t>
  </si>
  <si>
    <t>PEREZ PEREYRA ANGEL DANIEL</t>
  </si>
  <si>
    <t>PACHECO ANTEMATE HIROMI ISABEL</t>
  </si>
  <si>
    <t>213U0651</t>
  </si>
  <si>
    <t>MENDEZ  ESPEJO MANUEL EDUARDO</t>
  </si>
  <si>
    <t>213U0307</t>
  </si>
  <si>
    <t>MALAGA CAGAL MARIANA MONSERRAT</t>
  </si>
  <si>
    <t>GOMEZ NOLASCO MORELVI IRASEMA</t>
  </si>
  <si>
    <t xml:space="preserve">231U0292  </t>
  </si>
  <si>
    <t>GOMEZ CARRASCO LUZ NOEMI</t>
  </si>
  <si>
    <t>CHIGUIL ALVARO JUAN ALBERTO</t>
  </si>
  <si>
    <t>231U0667</t>
  </si>
  <si>
    <t>CASTILLO GONZALEZ VALERIA</t>
  </si>
  <si>
    <t>CAMPOS ALVAREZ ANA LIZBETH</t>
  </si>
  <si>
    <t>231U0272</t>
  </si>
  <si>
    <t xml:space="preserve">TAXILAGA ARENAL ALEJANDRO DE JESUS </t>
  </si>
  <si>
    <t>211U0118</t>
  </si>
  <si>
    <t>221U0124</t>
  </si>
  <si>
    <t>231U0078</t>
  </si>
  <si>
    <t xml:space="preserve"> 231U0062</t>
  </si>
  <si>
    <t>MARQUEZ CASTELLANOS ORANGEL MANUEL</t>
  </si>
  <si>
    <t>221U0093</t>
  </si>
  <si>
    <t>CHONTAL OBIL OSIRIS MONSERRAT</t>
  </si>
  <si>
    <t>231U0027</t>
  </si>
  <si>
    <t>231U0060</t>
  </si>
  <si>
    <t>231U0583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</si>
</sst>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12" zoomScaleNormal="11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8.14062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25</v>
      </c>
      <c r="E4" s="30"/>
      <c r="F4" s="30"/>
      <c r="G4" s="30"/>
      <c r="I4" t="s">
        <v>1</v>
      </c>
      <c r="J4" s="31" t="s">
        <v>26</v>
      </c>
      <c r="K4" s="31"/>
      <c r="M4" t="s">
        <v>2</v>
      </c>
      <c r="N4" s="32">
        <v>45616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64</v>
      </c>
      <c r="E6" s="31"/>
      <c r="F6" s="31"/>
      <c r="G6" s="31"/>
      <c r="I6" s="40" t="s">
        <v>22</v>
      </c>
      <c r="J6" s="40"/>
      <c r="K6" s="41" t="s">
        <v>24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27</v>
      </c>
      <c r="D9" s="28" t="s">
        <v>46</v>
      </c>
      <c r="E9" s="28"/>
      <c r="F9" s="28"/>
      <c r="G9" s="28"/>
      <c r="H9" s="28"/>
      <c r="I9" s="28"/>
      <c r="J9" s="4">
        <v>100</v>
      </c>
      <c r="K9" s="4">
        <v>95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25">
      <c r="B10" s="6">
        <f>B9+1</f>
        <v>2</v>
      </c>
      <c r="C10" s="6" t="s">
        <v>28</v>
      </c>
      <c r="D10" s="20" t="s">
        <v>47</v>
      </c>
      <c r="E10" s="21"/>
      <c r="F10" s="21"/>
      <c r="G10" s="21"/>
      <c r="H10" s="21"/>
      <c r="I10" s="22"/>
      <c r="J10" s="4">
        <v>100</v>
      </c>
      <c r="K10" s="4">
        <v>95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42.142857142857146</v>
      </c>
    </row>
    <row r="11" spans="2:18" x14ac:dyDescent="0.25">
      <c r="B11" s="6">
        <f t="shared" ref="B11:B27" si="1">B10+1</f>
        <v>3</v>
      </c>
      <c r="C11" s="6" t="s">
        <v>29</v>
      </c>
      <c r="D11" s="20" t="s">
        <v>48</v>
      </c>
      <c r="E11" s="21"/>
      <c r="F11" s="21"/>
      <c r="G11" s="21"/>
      <c r="H11" s="21"/>
      <c r="I11" s="22"/>
      <c r="J11" s="4">
        <v>100</v>
      </c>
      <c r="K11" s="4">
        <v>95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40.714285714285715</v>
      </c>
    </row>
    <row r="12" spans="2:18" x14ac:dyDescent="0.25">
      <c r="B12" s="6">
        <f t="shared" si="1"/>
        <v>4</v>
      </c>
      <c r="C12" s="6" t="s">
        <v>30</v>
      </c>
      <c r="D12" s="20" t="s">
        <v>49</v>
      </c>
      <c r="E12" s="21"/>
      <c r="F12" s="21"/>
      <c r="G12" s="21"/>
      <c r="H12" s="21"/>
      <c r="I12" s="22"/>
      <c r="J12" s="4">
        <v>85</v>
      </c>
      <c r="K12" s="4">
        <v>95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38.571428571428569</v>
      </c>
    </row>
    <row r="13" spans="2:18" x14ac:dyDescent="0.25">
      <c r="B13" s="6">
        <f t="shared" si="1"/>
        <v>5</v>
      </c>
      <c r="C13" s="6" t="s">
        <v>31</v>
      </c>
      <c r="D13" s="20" t="s">
        <v>50</v>
      </c>
      <c r="E13" s="21"/>
      <c r="F13" s="21"/>
      <c r="G13" s="21"/>
      <c r="H13" s="21"/>
      <c r="I13" s="22"/>
      <c r="J13" s="4">
        <v>85</v>
      </c>
      <c r="K13" s="4">
        <v>95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37.142857142857146</v>
      </c>
    </row>
    <row r="14" spans="2:18" x14ac:dyDescent="0.25">
      <c r="B14" s="6">
        <f t="shared" si="1"/>
        <v>6</v>
      </c>
      <c r="C14" s="6" t="s">
        <v>32</v>
      </c>
      <c r="D14" s="20" t="s">
        <v>51</v>
      </c>
      <c r="E14" s="21"/>
      <c r="F14" s="21"/>
      <c r="G14" s="21"/>
      <c r="H14" s="21"/>
      <c r="I14" s="22"/>
      <c r="J14" s="4">
        <v>85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40.714285714285715</v>
      </c>
    </row>
    <row r="15" spans="2:18" x14ac:dyDescent="0.25">
      <c r="B15" s="6">
        <f t="shared" si="1"/>
        <v>7</v>
      </c>
      <c r="C15" s="6" t="s">
        <v>33</v>
      </c>
      <c r="D15" s="20" t="s">
        <v>164</v>
      </c>
      <c r="E15" s="21"/>
      <c r="F15" s="21"/>
      <c r="G15" s="21"/>
      <c r="H15" s="21"/>
      <c r="I15" s="22"/>
      <c r="J15" s="4">
        <v>100</v>
      </c>
      <c r="K15" s="4">
        <v>95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40.714285714285715</v>
      </c>
    </row>
    <row r="16" spans="2:18" x14ac:dyDescent="0.25">
      <c r="B16" s="6">
        <f t="shared" si="1"/>
        <v>8</v>
      </c>
      <c r="C16" s="6" t="s">
        <v>34</v>
      </c>
      <c r="D16" s="20" t="s">
        <v>52</v>
      </c>
      <c r="E16" s="21"/>
      <c r="F16" s="21"/>
      <c r="G16" s="21"/>
      <c r="H16" s="21"/>
      <c r="I16" s="22"/>
      <c r="J16" s="4">
        <v>85</v>
      </c>
      <c r="K16" s="4">
        <v>95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</row>
    <row r="17" spans="2:17" x14ac:dyDescent="0.25">
      <c r="B17" s="6">
        <f t="shared" si="1"/>
        <v>9</v>
      </c>
      <c r="C17" s="6" t="s">
        <v>35</v>
      </c>
      <c r="D17" s="20" t="s">
        <v>53</v>
      </c>
      <c r="E17" s="21"/>
      <c r="F17" s="21"/>
      <c r="G17" s="21"/>
      <c r="H17" s="21"/>
      <c r="I17" s="22"/>
      <c r="J17" s="4">
        <v>0</v>
      </c>
      <c r="K17" s="4">
        <v>100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27.142857142857142</v>
      </c>
    </row>
    <row r="18" spans="2:17" x14ac:dyDescent="0.25">
      <c r="B18" s="6">
        <f t="shared" si="1"/>
        <v>10</v>
      </c>
      <c r="C18" s="6" t="s">
        <v>36</v>
      </c>
      <c r="D18" s="20" t="s">
        <v>54</v>
      </c>
      <c r="E18" s="21"/>
      <c r="F18" s="21"/>
      <c r="G18" s="21"/>
      <c r="H18" s="21"/>
      <c r="I18" s="22"/>
      <c r="J18" s="4">
        <v>100</v>
      </c>
      <c r="K18" s="4">
        <v>95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40.714285714285715</v>
      </c>
    </row>
    <row r="19" spans="2:17" x14ac:dyDescent="0.25">
      <c r="B19" s="6">
        <f t="shared" si="1"/>
        <v>11</v>
      </c>
      <c r="C19" s="6" t="s">
        <v>37</v>
      </c>
      <c r="D19" s="20" t="s">
        <v>55</v>
      </c>
      <c r="E19" s="21"/>
      <c r="F19" s="21"/>
      <c r="G19" s="21"/>
      <c r="H19" s="21"/>
      <c r="I19" s="22"/>
      <c r="J19" s="4">
        <v>100</v>
      </c>
      <c r="K19" s="4">
        <v>95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40.714285714285715</v>
      </c>
    </row>
    <row r="20" spans="2:17" x14ac:dyDescent="0.25">
      <c r="B20" s="6">
        <f t="shared" si="1"/>
        <v>12</v>
      </c>
      <c r="C20" s="6" t="s">
        <v>38</v>
      </c>
      <c r="D20" s="20" t="s">
        <v>56</v>
      </c>
      <c r="E20" s="21"/>
      <c r="F20" s="21"/>
      <c r="G20" s="21"/>
      <c r="H20" s="21"/>
      <c r="I20" s="22"/>
      <c r="J20" s="4">
        <v>85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40.714285714285715</v>
      </c>
    </row>
    <row r="21" spans="2:17" x14ac:dyDescent="0.25">
      <c r="B21" s="6">
        <f t="shared" si="1"/>
        <v>13</v>
      </c>
      <c r="C21" s="6" t="s">
        <v>39</v>
      </c>
      <c r="D21" s="20" t="s">
        <v>57</v>
      </c>
      <c r="E21" s="21"/>
      <c r="F21" s="21"/>
      <c r="G21" s="21"/>
      <c r="H21" s="21"/>
      <c r="I21" s="22"/>
      <c r="J21" s="4">
        <v>85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40.714285714285715</v>
      </c>
    </row>
    <row r="22" spans="2:17" x14ac:dyDescent="0.25">
      <c r="B22" s="6">
        <f t="shared" si="1"/>
        <v>14</v>
      </c>
      <c r="C22" s="6" t="s">
        <v>45</v>
      </c>
      <c r="D22" s="33" t="s">
        <v>58</v>
      </c>
      <c r="E22" s="34"/>
      <c r="F22" s="34"/>
      <c r="G22" s="34"/>
      <c r="H22" s="34"/>
      <c r="I22" s="35"/>
      <c r="J22" s="4">
        <v>85</v>
      </c>
      <c r="K22" s="4">
        <v>100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39.285714285714285</v>
      </c>
    </row>
    <row r="23" spans="2:17" x14ac:dyDescent="0.25">
      <c r="B23" s="6">
        <f t="shared" si="1"/>
        <v>15</v>
      </c>
      <c r="C23" s="6" t="s">
        <v>40</v>
      </c>
      <c r="D23" s="20" t="s">
        <v>59</v>
      </c>
      <c r="E23" s="21"/>
      <c r="F23" s="21"/>
      <c r="G23" s="21"/>
      <c r="H23" s="21"/>
      <c r="I23" s="22"/>
      <c r="J23" s="4">
        <v>85</v>
      </c>
      <c r="K23" s="4">
        <v>95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25">
      <c r="B24" s="6">
        <f t="shared" si="1"/>
        <v>16</v>
      </c>
      <c r="C24" s="6" t="s">
        <v>41</v>
      </c>
      <c r="D24" s="20" t="s">
        <v>60</v>
      </c>
      <c r="E24" s="21"/>
      <c r="F24" s="21"/>
      <c r="G24" s="21"/>
      <c r="H24" s="21"/>
      <c r="I24" s="22"/>
      <c r="J24" s="4">
        <v>100</v>
      </c>
      <c r="K24" s="4">
        <v>95</v>
      </c>
      <c r="L24" s="4">
        <v>95</v>
      </c>
      <c r="M24" s="4">
        <v>0</v>
      </c>
      <c r="N24" s="4">
        <v>0</v>
      </c>
      <c r="O24" s="4">
        <v>0</v>
      </c>
      <c r="P24" s="4">
        <v>0</v>
      </c>
      <c r="Q24" s="10">
        <f>SUM(J24:P24)/7</f>
        <v>41.428571428571431</v>
      </c>
    </row>
    <row r="25" spans="2:17" x14ac:dyDescent="0.25">
      <c r="B25" s="6">
        <f t="shared" si="1"/>
        <v>17</v>
      </c>
      <c r="C25" s="6" t="s">
        <v>42</v>
      </c>
      <c r="D25" s="20" t="s">
        <v>61</v>
      </c>
      <c r="E25" s="21"/>
      <c r="F25" s="21"/>
      <c r="G25" s="21"/>
      <c r="H25" s="21"/>
      <c r="I25" s="22"/>
      <c r="J25" s="4">
        <v>100</v>
      </c>
      <c r="K25" s="4">
        <v>95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>SUM(J25:P25)/7</f>
        <v>40</v>
      </c>
    </row>
    <row r="26" spans="2:17" x14ac:dyDescent="0.25">
      <c r="B26" s="6">
        <f t="shared" si="1"/>
        <v>18</v>
      </c>
      <c r="C26" s="6" t="s">
        <v>43</v>
      </c>
      <c r="D26" s="20" t="s">
        <v>62</v>
      </c>
      <c r="E26" s="21"/>
      <c r="F26" s="21"/>
      <c r="G26" s="21"/>
      <c r="H26" s="21"/>
      <c r="I26" s="22"/>
      <c r="J26" s="4">
        <v>85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>SUM(J26:P26)/7</f>
        <v>40.714285714285715</v>
      </c>
    </row>
    <row r="27" spans="2:17" x14ac:dyDescent="0.25">
      <c r="B27" s="6">
        <f t="shared" si="1"/>
        <v>19</v>
      </c>
      <c r="C27" s="6" t="s">
        <v>44</v>
      </c>
      <c r="D27" s="20" t="s">
        <v>63</v>
      </c>
      <c r="E27" s="21"/>
      <c r="F27" s="21"/>
      <c r="G27" s="21"/>
      <c r="H27" s="21"/>
      <c r="I27" s="22"/>
      <c r="J27" s="4">
        <v>100</v>
      </c>
      <c r="K27" s="4">
        <v>95</v>
      </c>
      <c r="L27" s="4">
        <v>75</v>
      </c>
      <c r="M27" s="4">
        <v>0</v>
      </c>
      <c r="N27" s="4">
        <v>0</v>
      </c>
      <c r="O27" s="4">
        <v>0</v>
      </c>
      <c r="P27" s="4">
        <v>0</v>
      </c>
      <c r="Q27" s="10">
        <f>SUM(J27:P27)/7</f>
        <v>38.571428571428569</v>
      </c>
    </row>
    <row r="28" spans="2:17" x14ac:dyDescent="0.25">
      <c r="B28" s="6"/>
      <c r="C28" s="16"/>
      <c r="D28" s="37"/>
      <c r="E28" s="38"/>
      <c r="F28" s="38"/>
      <c r="G28" s="38"/>
      <c r="H28" s="38"/>
      <c r="I28" s="39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>SUM(J28:P28)/7</f>
        <v>0</v>
      </c>
    </row>
    <row r="29" spans="2:17" x14ac:dyDescent="0.25">
      <c r="B29" s="6"/>
      <c r="C29" s="16"/>
      <c r="D29" s="23"/>
      <c r="E29" s="23"/>
      <c r="F29" s="23"/>
      <c r="G29" s="23"/>
      <c r="H29" s="23"/>
      <c r="I29" s="23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/>
      <c r="C30" s="16"/>
      <c r="D30" s="23"/>
      <c r="E30" s="23"/>
      <c r="F30" s="23"/>
      <c r="G30" s="23"/>
      <c r="H30" s="23"/>
      <c r="I30" s="23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/>
      <c r="C31" s="16"/>
      <c r="D31" s="23"/>
      <c r="E31" s="23"/>
      <c r="F31" s="23"/>
      <c r="G31" s="23"/>
      <c r="H31" s="23"/>
      <c r="I31" s="23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/>
      <c r="C32" s="16"/>
      <c r="D32" s="23"/>
      <c r="E32" s="23"/>
      <c r="F32" s="23"/>
      <c r="G32" s="23"/>
      <c r="H32" s="23"/>
      <c r="I32" s="23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/>
      <c r="C33" s="16"/>
      <c r="D33" s="23"/>
      <c r="E33" s="23"/>
      <c r="F33" s="23"/>
      <c r="G33" s="23"/>
      <c r="H33" s="23"/>
      <c r="I33" s="2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/>
      <c r="C34" s="16"/>
      <c r="D34" s="23"/>
      <c r="E34" s="23"/>
      <c r="F34" s="23"/>
      <c r="G34" s="23"/>
      <c r="H34" s="23"/>
      <c r="I34" s="23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/>
      <c r="C35" s="16"/>
      <c r="D35" s="23"/>
      <c r="E35" s="23"/>
      <c r="F35" s="23"/>
      <c r="G35" s="23"/>
      <c r="H35" s="23"/>
      <c r="I35" s="23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/>
      <c r="C36" s="16"/>
      <c r="D36" s="23"/>
      <c r="E36" s="23"/>
      <c r="F36" s="23"/>
      <c r="G36" s="23"/>
      <c r="H36" s="23"/>
      <c r="I36" s="23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/>
      <c r="C37" s="6"/>
      <c r="D37" s="24"/>
      <c r="E37" s="25"/>
      <c r="F37" s="25"/>
      <c r="G37" s="25"/>
      <c r="H37" s="25"/>
      <c r="I37" s="2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24"/>
      <c r="E38" s="25"/>
      <c r="F38" s="25"/>
      <c r="G38" s="25"/>
      <c r="H38" s="25"/>
      <c r="I38" s="2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40"/>
      <c r="D54" s="40"/>
      <c r="E54" s="1"/>
      <c r="H54" s="47" t="s">
        <v>19</v>
      </c>
      <c r="I54" s="47"/>
      <c r="J54" s="11">
        <f>COUNTIF(J9:J53,"&gt;=70")</f>
        <v>18</v>
      </c>
      <c r="K54" s="11">
        <f t="shared" ref="K54:P54" si="3">COUNTIF(K9:K53,"&gt;=70")</f>
        <v>19</v>
      </c>
      <c r="L54" s="11">
        <f t="shared" si="3"/>
        <v>19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40"/>
      <c r="D55" s="40"/>
      <c r="E55" s="8"/>
      <c r="H55" s="48" t="s">
        <v>20</v>
      </c>
      <c r="I55" s="48"/>
      <c r="J55" s="12">
        <f>COUNTIF(J9:J53,"&lt;70")</f>
        <v>10</v>
      </c>
      <c r="K55" s="12">
        <f t="shared" ref="K55:Q55" si="5">COUNTIF(K9:K53,"&lt;70")</f>
        <v>9</v>
      </c>
      <c r="L55" s="12">
        <f t="shared" si="5"/>
        <v>9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40"/>
      <c r="D56" s="40"/>
      <c r="E56" s="40"/>
      <c r="H56" s="48" t="s">
        <v>21</v>
      </c>
      <c r="I56" s="48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40"/>
      <c r="D57" s="40"/>
      <c r="E57" s="1"/>
      <c r="H57" s="36" t="s">
        <v>16</v>
      </c>
      <c r="I57" s="36"/>
      <c r="J57" s="13">
        <f>J54/J56</f>
        <v>0.6428571428571429</v>
      </c>
      <c r="K57" s="14">
        <f t="shared" ref="K57:Q57" si="7">K54/K56</f>
        <v>0.6785714285714286</v>
      </c>
      <c r="L57" s="14">
        <f t="shared" si="7"/>
        <v>0.6785714285714286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40"/>
      <c r="D58" s="40"/>
      <c r="E58" s="1"/>
      <c r="H58" s="36" t="s">
        <v>17</v>
      </c>
      <c r="I58" s="36"/>
      <c r="J58" s="13">
        <f>J55/J56</f>
        <v>0.35714285714285715</v>
      </c>
      <c r="K58" s="13">
        <f t="shared" ref="K58:Q58" si="8">K55/K56</f>
        <v>0.32142857142857145</v>
      </c>
      <c r="L58" s="14">
        <f t="shared" si="8"/>
        <v>0.32142857142857145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40"/>
      <c r="D59" s="40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42" t="s">
        <v>18</v>
      </c>
      <c r="K62" s="42"/>
      <c r="L62" s="42"/>
      <c r="M62" s="42"/>
      <c r="N62" s="42"/>
      <c r="O62" s="42"/>
      <c r="P62" s="42"/>
    </row>
  </sheetData>
  <sortState xmlns:xlrd2="http://schemas.microsoft.com/office/spreadsheetml/2017/richdata2" ref="D9:I38">
    <sortCondition ref="D9:D38"/>
  </sortState>
  <mergeCells count="67"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2:I32"/>
    <mergeCell ref="D33:I33"/>
    <mergeCell ref="D34:I34"/>
    <mergeCell ref="D35:I35"/>
    <mergeCell ref="D36:I36"/>
    <mergeCell ref="C58:D58"/>
    <mergeCell ref="D18:I18"/>
    <mergeCell ref="H57:I57"/>
    <mergeCell ref="D46:I46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31:I31"/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9:I9"/>
    <mergeCell ref="D10:I10"/>
    <mergeCell ref="D22:I22"/>
    <mergeCell ref="D15:I15"/>
    <mergeCell ref="D16:I16"/>
    <mergeCell ref="D17:I17"/>
    <mergeCell ref="D44:I44"/>
    <mergeCell ref="D37:I37"/>
    <mergeCell ref="D38:I38"/>
    <mergeCell ref="D23:I2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9" zoomScale="106" zoomScaleNormal="106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65</v>
      </c>
      <c r="E4" s="30"/>
      <c r="F4" s="30"/>
      <c r="G4" s="30"/>
      <c r="I4" t="s">
        <v>1</v>
      </c>
      <c r="J4" s="31" t="s">
        <v>66</v>
      </c>
      <c r="K4" s="31"/>
      <c r="M4" t="s">
        <v>2</v>
      </c>
      <c r="N4" s="32">
        <v>45616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64</v>
      </c>
      <c r="E6" s="31"/>
      <c r="F6" s="31"/>
      <c r="G6" s="31"/>
      <c r="I6" s="40" t="s">
        <v>22</v>
      </c>
      <c r="J6" s="40"/>
      <c r="K6" s="41" t="s">
        <v>24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67</v>
      </c>
      <c r="D9" s="22" t="s">
        <v>89</v>
      </c>
      <c r="E9" s="23"/>
      <c r="F9" s="23"/>
      <c r="G9" s="23"/>
      <c r="H9" s="23"/>
      <c r="I9" s="23"/>
      <c r="J9" s="4">
        <v>95</v>
      </c>
      <c r="K9" s="4">
        <v>90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38.571428571428569</v>
      </c>
    </row>
    <row r="10" spans="2:18" x14ac:dyDescent="0.25">
      <c r="B10" s="6">
        <f>B9+1</f>
        <v>2</v>
      </c>
      <c r="C10" s="17" t="s">
        <v>68</v>
      </c>
      <c r="D10" s="22" t="s">
        <v>90</v>
      </c>
      <c r="E10" s="23"/>
      <c r="F10" s="23"/>
      <c r="G10" s="23"/>
      <c r="H10" s="23"/>
      <c r="I10" s="23"/>
      <c r="J10" s="4">
        <v>95</v>
      </c>
      <c r="K10" s="4">
        <v>100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40.714285714285715</v>
      </c>
    </row>
    <row r="11" spans="2:18" x14ac:dyDescent="0.25">
      <c r="B11" s="6">
        <f t="shared" ref="B11:B53" si="1">B10+1</f>
        <v>3</v>
      </c>
      <c r="C11" s="17" t="s">
        <v>69</v>
      </c>
      <c r="D11" s="22" t="s">
        <v>91</v>
      </c>
      <c r="E11" s="23"/>
      <c r="F11" s="23"/>
      <c r="G11" s="23"/>
      <c r="H11" s="23"/>
      <c r="I11" s="23"/>
      <c r="J11" s="4">
        <v>95</v>
      </c>
      <c r="K11" s="4">
        <v>90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38.571428571428569</v>
      </c>
    </row>
    <row r="12" spans="2:18" x14ac:dyDescent="0.25">
      <c r="B12" s="6">
        <f t="shared" si="1"/>
        <v>4</v>
      </c>
      <c r="C12" s="17" t="s">
        <v>192</v>
      </c>
      <c r="D12" s="22" t="s">
        <v>157</v>
      </c>
      <c r="E12" s="23"/>
      <c r="F12" s="23"/>
      <c r="G12" s="23"/>
      <c r="H12" s="23"/>
      <c r="I12" s="23"/>
      <c r="J12" s="4">
        <v>90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32.857142857142854</v>
      </c>
    </row>
    <row r="13" spans="2:18" x14ac:dyDescent="0.25">
      <c r="B13" s="6">
        <f t="shared" si="1"/>
        <v>5</v>
      </c>
      <c r="C13" s="17" t="s">
        <v>70</v>
      </c>
      <c r="D13" s="22" t="s">
        <v>92</v>
      </c>
      <c r="E13" s="23"/>
      <c r="F13" s="23"/>
      <c r="G13" s="23"/>
      <c r="H13" s="23"/>
      <c r="I13" s="23"/>
      <c r="J13" s="4">
        <v>80</v>
      </c>
      <c r="K13" s="4">
        <v>90</v>
      </c>
      <c r="L13" s="4">
        <v>75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</v>
      </c>
    </row>
    <row r="14" spans="2:18" x14ac:dyDescent="0.25">
      <c r="B14" s="6">
        <f t="shared" si="1"/>
        <v>6</v>
      </c>
      <c r="C14" s="17" t="s">
        <v>71</v>
      </c>
      <c r="D14" s="22" t="s">
        <v>93</v>
      </c>
      <c r="E14" s="23"/>
      <c r="F14" s="23"/>
      <c r="G14" s="23"/>
      <c r="H14" s="23"/>
      <c r="I14" s="23"/>
      <c r="J14" s="4">
        <v>85</v>
      </c>
      <c r="K14" s="4">
        <v>85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36.428571428571431</v>
      </c>
    </row>
    <row r="15" spans="2:18" x14ac:dyDescent="0.25">
      <c r="B15" s="6">
        <f t="shared" si="1"/>
        <v>7</v>
      </c>
      <c r="C15" s="7" t="s">
        <v>72</v>
      </c>
      <c r="D15" s="22" t="s">
        <v>94</v>
      </c>
      <c r="E15" s="23"/>
      <c r="F15" s="23"/>
      <c r="G15" s="23"/>
      <c r="H15" s="23"/>
      <c r="I15" s="23"/>
      <c r="J15" s="4">
        <v>80</v>
      </c>
      <c r="K15" s="4">
        <v>90</v>
      </c>
      <c r="L15" s="4">
        <v>75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</v>
      </c>
    </row>
    <row r="16" spans="2:18" x14ac:dyDescent="0.25">
      <c r="B16" s="6">
        <f t="shared" si="1"/>
        <v>8</v>
      </c>
      <c r="C16" s="17" t="s">
        <v>73</v>
      </c>
      <c r="D16" s="22" t="s">
        <v>95</v>
      </c>
      <c r="E16" s="23"/>
      <c r="F16" s="23"/>
      <c r="G16" s="23"/>
      <c r="H16" s="23"/>
      <c r="I16" s="23"/>
      <c r="J16" s="4">
        <v>95</v>
      </c>
      <c r="K16" s="4">
        <v>100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40.714285714285715</v>
      </c>
    </row>
    <row r="17" spans="2:17" x14ac:dyDescent="0.25">
      <c r="B17" s="6">
        <f t="shared" si="1"/>
        <v>9</v>
      </c>
      <c r="C17" s="17" t="s">
        <v>74</v>
      </c>
      <c r="D17" s="22" t="s">
        <v>96</v>
      </c>
      <c r="E17" s="23"/>
      <c r="F17" s="23"/>
      <c r="G17" s="23"/>
      <c r="H17" s="23"/>
      <c r="I17" s="23"/>
      <c r="J17" s="4">
        <v>85</v>
      </c>
      <c r="K17" s="4">
        <v>85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36.428571428571431</v>
      </c>
    </row>
    <row r="18" spans="2:17" x14ac:dyDescent="0.25">
      <c r="B18" s="6">
        <f t="shared" si="1"/>
        <v>10</v>
      </c>
      <c r="C18" s="7" t="s">
        <v>75</v>
      </c>
      <c r="D18" s="22" t="s">
        <v>97</v>
      </c>
      <c r="E18" s="23"/>
      <c r="F18" s="23"/>
      <c r="G18" s="23"/>
      <c r="H18" s="23"/>
      <c r="I18" s="23"/>
      <c r="J18" s="4">
        <v>95</v>
      </c>
      <c r="K18" s="4">
        <v>90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38.571428571428569</v>
      </c>
    </row>
    <row r="19" spans="2:17" x14ac:dyDescent="0.25">
      <c r="B19" s="6">
        <f t="shared" si="1"/>
        <v>11</v>
      </c>
      <c r="C19" s="17" t="s">
        <v>191</v>
      </c>
      <c r="D19" s="22" t="s">
        <v>190</v>
      </c>
      <c r="E19" s="23"/>
      <c r="F19" s="23"/>
      <c r="G19" s="23"/>
      <c r="H19" s="23"/>
      <c r="I19" s="23"/>
      <c r="J19" s="4">
        <v>85</v>
      </c>
      <c r="K19" s="4">
        <v>85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36.428571428571431</v>
      </c>
    </row>
    <row r="20" spans="2:17" x14ac:dyDescent="0.25">
      <c r="B20" s="6">
        <f t="shared" si="1"/>
        <v>12</v>
      </c>
      <c r="C20" s="17" t="s">
        <v>76</v>
      </c>
      <c r="D20" s="22" t="s">
        <v>98</v>
      </c>
      <c r="E20" s="23"/>
      <c r="F20" s="23"/>
      <c r="G20" s="23"/>
      <c r="H20" s="23"/>
      <c r="I20" s="23"/>
      <c r="J20" s="4">
        <v>95</v>
      </c>
      <c r="K20" s="4">
        <v>100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40.714285714285715</v>
      </c>
    </row>
    <row r="21" spans="2:17" x14ac:dyDescent="0.25">
      <c r="B21" s="6">
        <f t="shared" si="1"/>
        <v>13</v>
      </c>
      <c r="C21" s="17" t="s">
        <v>193</v>
      </c>
      <c r="D21" s="22" t="s">
        <v>99</v>
      </c>
      <c r="E21" s="23"/>
      <c r="F21" s="23"/>
      <c r="G21" s="23"/>
      <c r="H21" s="23"/>
      <c r="I21" s="23"/>
      <c r="J21" s="4">
        <v>95</v>
      </c>
      <c r="K21" s="4">
        <v>100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40.714285714285715</v>
      </c>
    </row>
    <row r="22" spans="2:17" x14ac:dyDescent="0.25">
      <c r="B22" s="6">
        <f t="shared" si="1"/>
        <v>14</v>
      </c>
      <c r="C22" s="17" t="s">
        <v>78</v>
      </c>
      <c r="D22" s="22" t="s">
        <v>100</v>
      </c>
      <c r="E22" s="23"/>
      <c r="F22" s="23"/>
      <c r="G22" s="23"/>
      <c r="H22" s="23"/>
      <c r="I22" s="23"/>
      <c r="J22" s="4">
        <v>85</v>
      </c>
      <c r="K22" s="4">
        <v>100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39.285714285714285</v>
      </c>
    </row>
    <row r="23" spans="2:17" x14ac:dyDescent="0.25">
      <c r="B23" s="6">
        <f t="shared" si="1"/>
        <v>15</v>
      </c>
      <c r="C23" s="17" t="s">
        <v>79</v>
      </c>
      <c r="D23" s="22" t="s">
        <v>101</v>
      </c>
      <c r="E23" s="23"/>
      <c r="F23" s="23"/>
      <c r="G23" s="23"/>
      <c r="H23" s="23"/>
      <c r="I23" s="23"/>
      <c r="J23" s="4">
        <v>95</v>
      </c>
      <c r="K23" s="4">
        <v>90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38.571428571428569</v>
      </c>
    </row>
    <row r="24" spans="2:17" x14ac:dyDescent="0.25">
      <c r="B24" s="6">
        <f t="shared" si="1"/>
        <v>16</v>
      </c>
      <c r="C24" s="17" t="s">
        <v>80</v>
      </c>
      <c r="D24" s="22" t="s">
        <v>102</v>
      </c>
      <c r="E24" s="23"/>
      <c r="F24" s="23"/>
      <c r="G24" s="23"/>
      <c r="H24" s="23"/>
      <c r="I24" s="23"/>
      <c r="J24" s="4">
        <v>85</v>
      </c>
      <c r="K24" s="4">
        <v>70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34.285714285714285</v>
      </c>
    </row>
    <row r="25" spans="2:17" x14ac:dyDescent="0.25">
      <c r="B25" s="6">
        <f t="shared" si="1"/>
        <v>17</v>
      </c>
      <c r="C25" s="17" t="s">
        <v>189</v>
      </c>
      <c r="D25" s="22" t="s">
        <v>159</v>
      </c>
      <c r="E25" s="23"/>
      <c r="F25" s="23"/>
      <c r="G25" s="23"/>
      <c r="H25" s="23"/>
      <c r="I25" s="23"/>
      <c r="J25" s="4">
        <v>90</v>
      </c>
      <c r="K25" s="4">
        <v>70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32.857142857142854</v>
      </c>
    </row>
    <row r="26" spans="2:17" x14ac:dyDescent="0.25">
      <c r="B26" s="6">
        <f t="shared" si="1"/>
        <v>18</v>
      </c>
      <c r="C26" s="17" t="s">
        <v>165</v>
      </c>
      <c r="D26" s="22" t="s">
        <v>158</v>
      </c>
      <c r="E26" s="23"/>
      <c r="F26" s="23"/>
      <c r="G26" s="23"/>
      <c r="H26" s="23"/>
      <c r="I26" s="23"/>
      <c r="J26" s="4">
        <v>90</v>
      </c>
      <c r="K26" s="4">
        <v>70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32.857142857142854</v>
      </c>
    </row>
    <row r="27" spans="2:17" x14ac:dyDescent="0.25">
      <c r="B27" s="6">
        <f t="shared" si="1"/>
        <v>19</v>
      </c>
      <c r="C27" s="17" t="s">
        <v>81</v>
      </c>
      <c r="D27" s="22" t="s">
        <v>103</v>
      </c>
      <c r="E27" s="23"/>
      <c r="F27" s="23"/>
      <c r="G27" s="23"/>
      <c r="H27" s="23"/>
      <c r="I27" s="23"/>
      <c r="J27" s="4">
        <v>85</v>
      </c>
      <c r="K27" s="4">
        <v>70</v>
      </c>
      <c r="L27" s="4">
        <v>85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34.285714285714285</v>
      </c>
    </row>
    <row r="28" spans="2:17" x14ac:dyDescent="0.25">
      <c r="B28" s="6">
        <f t="shared" si="1"/>
        <v>20</v>
      </c>
      <c r="C28" s="17" t="s">
        <v>82</v>
      </c>
      <c r="D28" s="22" t="s">
        <v>188</v>
      </c>
      <c r="E28" s="23"/>
      <c r="F28" s="23"/>
      <c r="G28" s="23"/>
      <c r="H28" s="23"/>
      <c r="I28" s="23"/>
      <c r="J28" s="4">
        <v>95</v>
      </c>
      <c r="K28" s="4">
        <v>100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40.714285714285715</v>
      </c>
    </row>
    <row r="29" spans="2:17" x14ac:dyDescent="0.25">
      <c r="B29" s="6">
        <f t="shared" si="1"/>
        <v>21</v>
      </c>
      <c r="C29" s="17" t="s">
        <v>83</v>
      </c>
      <c r="D29" s="22" t="s">
        <v>104</v>
      </c>
      <c r="E29" s="23"/>
      <c r="F29" s="23"/>
      <c r="G29" s="23"/>
      <c r="H29" s="23"/>
      <c r="I29" s="23"/>
      <c r="J29" s="4">
        <v>80</v>
      </c>
      <c r="K29" s="4">
        <v>90</v>
      </c>
      <c r="L29" s="4">
        <v>75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35</v>
      </c>
    </row>
    <row r="30" spans="2:17" x14ac:dyDescent="0.25">
      <c r="B30" s="6">
        <f t="shared" si="1"/>
        <v>22</v>
      </c>
      <c r="C30" s="17" t="s">
        <v>84</v>
      </c>
      <c r="D30" s="22" t="s">
        <v>105</v>
      </c>
      <c r="E30" s="23"/>
      <c r="F30" s="23"/>
      <c r="G30" s="23"/>
      <c r="H30" s="23"/>
      <c r="I30" s="23"/>
      <c r="J30" s="4">
        <v>85</v>
      </c>
      <c r="K30" s="4">
        <v>80</v>
      </c>
      <c r="L30" s="4">
        <v>85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35.714285714285715</v>
      </c>
    </row>
    <row r="31" spans="2:17" x14ac:dyDescent="0.25">
      <c r="B31" s="6">
        <f t="shared" si="1"/>
        <v>23</v>
      </c>
      <c r="C31" s="7" t="s">
        <v>187</v>
      </c>
      <c r="D31" s="22" t="s">
        <v>106</v>
      </c>
      <c r="E31" s="23"/>
      <c r="F31" s="23"/>
      <c r="G31" s="23"/>
      <c r="H31" s="23"/>
      <c r="I31" s="23"/>
      <c r="J31" s="4">
        <v>85</v>
      </c>
      <c r="K31" s="4">
        <v>80</v>
      </c>
      <c r="L31" s="4">
        <v>85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35.714285714285715</v>
      </c>
    </row>
    <row r="32" spans="2:17" x14ac:dyDescent="0.25">
      <c r="B32" s="6">
        <f t="shared" si="1"/>
        <v>24</v>
      </c>
      <c r="C32" s="7" t="s">
        <v>85</v>
      </c>
      <c r="D32" s="22" t="s">
        <v>107</v>
      </c>
      <c r="E32" s="23"/>
      <c r="F32" s="23"/>
      <c r="G32" s="23"/>
      <c r="H32" s="23"/>
      <c r="I32" s="23"/>
      <c r="J32" s="4">
        <v>80</v>
      </c>
      <c r="K32" s="4">
        <v>90</v>
      </c>
      <c r="L32" s="4">
        <v>75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35</v>
      </c>
    </row>
    <row r="33" spans="2:17" x14ac:dyDescent="0.25">
      <c r="B33" s="6">
        <f t="shared" si="1"/>
        <v>25</v>
      </c>
      <c r="C33" s="6" t="s">
        <v>86</v>
      </c>
      <c r="D33" s="23" t="s">
        <v>108</v>
      </c>
      <c r="E33" s="23"/>
      <c r="F33" s="23"/>
      <c r="G33" s="23"/>
      <c r="H33" s="23"/>
      <c r="I33" s="23"/>
      <c r="J33" s="4">
        <v>80</v>
      </c>
      <c r="K33" s="4">
        <v>90</v>
      </c>
      <c r="L33" s="4">
        <v>75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35</v>
      </c>
    </row>
    <row r="34" spans="2:17" x14ac:dyDescent="0.25">
      <c r="B34" s="6">
        <f t="shared" si="1"/>
        <v>26</v>
      </c>
      <c r="C34" s="6" t="s">
        <v>87</v>
      </c>
      <c r="D34" s="23" t="s">
        <v>109</v>
      </c>
      <c r="E34" s="23"/>
      <c r="F34" s="23"/>
      <c r="G34" s="23"/>
      <c r="H34" s="23"/>
      <c r="I34" s="23"/>
      <c r="J34" s="4">
        <v>95</v>
      </c>
      <c r="K34" s="4">
        <v>90</v>
      </c>
      <c r="L34" s="4">
        <v>85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38.571428571428569</v>
      </c>
    </row>
    <row r="35" spans="2:17" x14ac:dyDescent="0.25">
      <c r="B35" s="6">
        <f t="shared" si="1"/>
        <v>27</v>
      </c>
      <c r="C35" s="6" t="s">
        <v>184</v>
      </c>
      <c r="D35" s="23" t="s">
        <v>183</v>
      </c>
      <c r="E35" s="23"/>
      <c r="F35" s="23"/>
      <c r="G35" s="23"/>
      <c r="H35" s="23"/>
      <c r="I35" s="23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28</v>
      </c>
      <c r="C36" s="6" t="s">
        <v>186</v>
      </c>
      <c r="D36" s="23" t="s">
        <v>110</v>
      </c>
      <c r="E36" s="23"/>
      <c r="F36" s="23"/>
      <c r="G36" s="23"/>
      <c r="H36" s="23"/>
      <c r="I36" s="23"/>
      <c r="J36" s="4">
        <v>95</v>
      </c>
      <c r="K36" s="4">
        <v>100</v>
      </c>
      <c r="L36" s="4">
        <v>90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40.714285714285715</v>
      </c>
    </row>
    <row r="37" spans="2:17" x14ac:dyDescent="0.25">
      <c r="B37" s="6">
        <f t="shared" si="1"/>
        <v>29</v>
      </c>
      <c r="C37" s="6" t="s">
        <v>185</v>
      </c>
      <c r="D37" s="23" t="s">
        <v>160</v>
      </c>
      <c r="E37" s="23"/>
      <c r="F37" s="23"/>
      <c r="G37" s="23"/>
      <c r="H37" s="23"/>
      <c r="I37" s="23"/>
      <c r="J37" s="4">
        <v>70</v>
      </c>
      <c r="K37" s="4">
        <v>70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20</v>
      </c>
    </row>
    <row r="38" spans="2:17" x14ac:dyDescent="0.25">
      <c r="B38" s="6">
        <f t="shared" si="1"/>
        <v>30</v>
      </c>
      <c r="C38" s="6" t="s">
        <v>88</v>
      </c>
      <c r="D38" s="23" t="s">
        <v>111</v>
      </c>
      <c r="E38" s="23"/>
      <c r="F38" s="23"/>
      <c r="G38" s="23"/>
      <c r="H38" s="23"/>
      <c r="I38" s="23"/>
      <c r="J38" s="4">
        <v>85</v>
      </c>
      <c r="K38" s="4">
        <v>85</v>
      </c>
      <c r="L38" s="4">
        <v>85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36.428571428571431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40"/>
      <c r="D54" s="40"/>
      <c r="E54" s="1"/>
      <c r="H54" s="47" t="s">
        <v>19</v>
      </c>
      <c r="I54" s="47"/>
      <c r="J54" s="11">
        <f>COUNTIF(J9:J53,"&gt;=70")</f>
        <v>29</v>
      </c>
      <c r="K54" s="11">
        <f t="shared" ref="K54:P54" si="3">COUNTIF(K9:K53,"&gt;=70")</f>
        <v>29</v>
      </c>
      <c r="L54" s="11">
        <f t="shared" si="3"/>
        <v>28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40"/>
      <c r="D55" s="40"/>
      <c r="E55" s="8"/>
      <c r="H55" s="48" t="s">
        <v>20</v>
      </c>
      <c r="I55" s="48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2</v>
      </c>
      <c r="M55" s="12">
        <f t="shared" si="5"/>
        <v>30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25">
      <c r="C56" s="40"/>
      <c r="D56" s="40"/>
      <c r="E56" s="40"/>
      <c r="H56" s="48" t="s">
        <v>21</v>
      </c>
      <c r="I56" s="48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25">
      <c r="C57" s="40"/>
      <c r="D57" s="40"/>
      <c r="E57" s="1"/>
      <c r="H57" s="36" t="s">
        <v>16</v>
      </c>
      <c r="I57" s="36"/>
      <c r="J57" s="13">
        <f>J54/J56</f>
        <v>0.96666666666666667</v>
      </c>
      <c r="K57" s="14">
        <f t="shared" ref="K57:Q57" si="7">K54/K56</f>
        <v>0.96666666666666667</v>
      </c>
      <c r="L57" s="14">
        <f t="shared" si="7"/>
        <v>0.93333333333333335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40"/>
      <c r="D58" s="40"/>
      <c r="E58" s="1"/>
      <c r="H58" s="36" t="s">
        <v>17</v>
      </c>
      <c r="I58" s="36"/>
      <c r="J58" s="13">
        <f>J55/J56</f>
        <v>3.3333333333333333E-2</v>
      </c>
      <c r="K58" s="13">
        <f t="shared" ref="K58:Q58" si="8">K55/K56</f>
        <v>3.3333333333333333E-2</v>
      </c>
      <c r="L58" s="14">
        <f t="shared" si="8"/>
        <v>6.6666666666666666E-2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40"/>
      <c r="D59" s="40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7:I37"/>
    <mergeCell ref="D24:I24"/>
    <mergeCell ref="D27:I27"/>
    <mergeCell ref="D25:I25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8:I28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106" zoomScaleNormal="106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112</v>
      </c>
      <c r="E4" s="30"/>
      <c r="F4" s="30"/>
      <c r="G4" s="30"/>
      <c r="I4" t="s">
        <v>1</v>
      </c>
      <c r="J4" s="31" t="s">
        <v>113</v>
      </c>
      <c r="K4" s="31"/>
      <c r="M4" t="s">
        <v>2</v>
      </c>
      <c r="N4" s="32">
        <v>45616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64</v>
      </c>
      <c r="E6" s="31"/>
      <c r="F6" s="31"/>
      <c r="G6" s="31"/>
      <c r="I6" s="40" t="s">
        <v>22</v>
      </c>
      <c r="J6" s="40"/>
      <c r="K6" s="41" t="s">
        <v>24</v>
      </c>
      <c r="L6" s="41"/>
      <c r="M6" s="41"/>
      <c r="N6" s="41"/>
      <c r="O6" s="41"/>
      <c r="P6" s="41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8" t="s">
        <v>114</v>
      </c>
      <c r="D9" s="23" t="s">
        <v>127</v>
      </c>
      <c r="E9" s="23"/>
      <c r="F9" s="23"/>
      <c r="G9" s="23"/>
      <c r="H9" s="23"/>
      <c r="I9" s="23"/>
      <c r="J9" s="4">
        <v>85</v>
      </c>
      <c r="K9" s="4">
        <v>90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36.428571428571431</v>
      </c>
    </row>
    <row r="10" spans="2:18" ht="15.75" thickBot="1" x14ac:dyDescent="0.3">
      <c r="B10" s="6">
        <f>B9+1</f>
        <v>2</v>
      </c>
      <c r="C10" s="19" t="s">
        <v>115</v>
      </c>
      <c r="D10" s="23" t="s">
        <v>128</v>
      </c>
      <c r="E10" s="23"/>
      <c r="F10" s="23"/>
      <c r="G10" s="23"/>
      <c r="H10" s="23"/>
      <c r="I10" s="23"/>
      <c r="J10" s="4">
        <v>80</v>
      </c>
      <c r="K10" s="4">
        <v>80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34.285714285714285</v>
      </c>
    </row>
    <row r="11" spans="2:18" ht="15.75" thickBot="1" x14ac:dyDescent="0.3">
      <c r="B11" s="6">
        <f t="shared" ref="B11:B53" si="1">B10+1</f>
        <v>3</v>
      </c>
      <c r="C11" s="19" t="s">
        <v>116</v>
      </c>
      <c r="D11" s="23" t="s">
        <v>129</v>
      </c>
      <c r="E11" s="23"/>
      <c r="F11" s="23"/>
      <c r="G11" s="23"/>
      <c r="H11" s="23"/>
      <c r="I11" s="23"/>
      <c r="J11" s="4">
        <v>80</v>
      </c>
      <c r="K11" s="4">
        <v>85</v>
      </c>
      <c r="L11" s="4">
        <v>75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34.285714285714285</v>
      </c>
    </row>
    <row r="12" spans="2:18" ht="15.75" thickBot="1" x14ac:dyDescent="0.3">
      <c r="B12" s="6">
        <f t="shared" si="1"/>
        <v>4</v>
      </c>
      <c r="C12" s="19" t="s">
        <v>117</v>
      </c>
      <c r="D12" s="23" t="s">
        <v>130</v>
      </c>
      <c r="E12" s="23"/>
      <c r="F12" s="23"/>
      <c r="G12" s="23"/>
      <c r="H12" s="23"/>
      <c r="I12" s="23"/>
      <c r="J12" s="4">
        <v>85</v>
      </c>
      <c r="K12" s="4">
        <v>95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39.285714285714285</v>
      </c>
    </row>
    <row r="13" spans="2:18" ht="15.75" thickBot="1" x14ac:dyDescent="0.3">
      <c r="B13" s="6">
        <f t="shared" si="1"/>
        <v>5</v>
      </c>
      <c r="C13" s="19" t="s">
        <v>118</v>
      </c>
      <c r="D13" s="23" t="s">
        <v>131</v>
      </c>
      <c r="E13" s="23"/>
      <c r="F13" s="23"/>
      <c r="G13" s="23"/>
      <c r="H13" s="23"/>
      <c r="I13" s="23"/>
      <c r="J13" s="4">
        <v>85</v>
      </c>
      <c r="K13" s="4">
        <v>90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36.428571428571431</v>
      </c>
    </row>
    <row r="14" spans="2:18" ht="15.75" thickBot="1" x14ac:dyDescent="0.3">
      <c r="B14" s="6">
        <f t="shared" si="1"/>
        <v>6</v>
      </c>
      <c r="C14" s="19" t="s">
        <v>165</v>
      </c>
      <c r="D14" s="23" t="s">
        <v>158</v>
      </c>
      <c r="E14" s="23"/>
      <c r="F14" s="23"/>
      <c r="G14" s="23"/>
      <c r="H14" s="23"/>
      <c r="I14" s="2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.75" thickBot="1" x14ac:dyDescent="0.3">
      <c r="B15" s="6">
        <f t="shared" si="1"/>
        <v>7</v>
      </c>
      <c r="C15" s="19" t="s">
        <v>119</v>
      </c>
      <c r="D15" s="23" t="s">
        <v>132</v>
      </c>
      <c r="E15" s="23"/>
      <c r="F15" s="23"/>
      <c r="G15" s="23"/>
      <c r="H15" s="23"/>
      <c r="I15" s="23"/>
      <c r="J15" s="4">
        <v>80</v>
      </c>
      <c r="K15" s="4">
        <v>85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36.428571428571431</v>
      </c>
    </row>
    <row r="16" spans="2:18" ht="15.75" thickBot="1" x14ac:dyDescent="0.3">
      <c r="B16" s="6">
        <f t="shared" si="1"/>
        <v>8</v>
      </c>
      <c r="C16" s="19" t="s">
        <v>120</v>
      </c>
      <c r="D16" s="23" t="s">
        <v>133</v>
      </c>
      <c r="E16" s="23"/>
      <c r="F16" s="23"/>
      <c r="G16" s="23"/>
      <c r="H16" s="23"/>
      <c r="I16" s="23"/>
      <c r="J16" s="4">
        <v>85</v>
      </c>
      <c r="K16" s="4">
        <v>90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36.428571428571431</v>
      </c>
    </row>
    <row r="17" spans="2:17" ht="15.75" thickBot="1" x14ac:dyDescent="0.3">
      <c r="B17" s="6">
        <f t="shared" si="1"/>
        <v>9</v>
      </c>
      <c r="C17" s="19" t="s">
        <v>121</v>
      </c>
      <c r="D17" s="23" t="s">
        <v>134</v>
      </c>
      <c r="E17" s="23"/>
      <c r="F17" s="23"/>
      <c r="G17" s="23"/>
      <c r="H17" s="23"/>
      <c r="I17" s="23"/>
      <c r="J17" s="4">
        <v>80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34.285714285714285</v>
      </c>
    </row>
    <row r="18" spans="2:17" ht="15.75" thickBot="1" x14ac:dyDescent="0.3">
      <c r="B18" s="6">
        <f t="shared" si="1"/>
        <v>10</v>
      </c>
      <c r="C18" s="19" t="s">
        <v>122</v>
      </c>
      <c r="D18" s="23" t="s">
        <v>161</v>
      </c>
      <c r="E18" s="23"/>
      <c r="F18" s="23"/>
      <c r="G18" s="23"/>
      <c r="H18" s="23"/>
      <c r="I18" s="23"/>
      <c r="J18" s="4">
        <v>80</v>
      </c>
      <c r="K18" s="4">
        <v>85</v>
      </c>
      <c r="L18" s="4">
        <v>75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34.285714285714285</v>
      </c>
    </row>
    <row r="19" spans="2:17" ht="15.75" thickBot="1" x14ac:dyDescent="0.3">
      <c r="B19" s="6">
        <f t="shared" si="1"/>
        <v>11</v>
      </c>
      <c r="C19" s="19" t="s">
        <v>123</v>
      </c>
      <c r="D19" s="23" t="s">
        <v>135</v>
      </c>
      <c r="E19" s="23"/>
      <c r="F19" s="23"/>
      <c r="G19" s="23"/>
      <c r="H19" s="23"/>
      <c r="I19" s="23"/>
      <c r="J19" s="4">
        <v>85</v>
      </c>
      <c r="K19" s="4">
        <v>95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39.285714285714285</v>
      </c>
    </row>
    <row r="20" spans="2:17" ht="15.75" thickBot="1" x14ac:dyDescent="0.3">
      <c r="B20" s="6">
        <f t="shared" si="1"/>
        <v>12</v>
      </c>
      <c r="C20" s="19" t="s">
        <v>124</v>
      </c>
      <c r="D20" s="23" t="s">
        <v>136</v>
      </c>
      <c r="E20" s="23"/>
      <c r="F20" s="23"/>
      <c r="G20" s="23"/>
      <c r="H20" s="23"/>
      <c r="I20" s="23"/>
      <c r="J20" s="4">
        <v>80</v>
      </c>
      <c r="K20" s="4">
        <v>80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34.285714285714285</v>
      </c>
    </row>
    <row r="21" spans="2:17" ht="15.75" thickBot="1" x14ac:dyDescent="0.3">
      <c r="B21" s="6">
        <f t="shared" si="1"/>
        <v>13</v>
      </c>
      <c r="C21" s="19" t="s">
        <v>125</v>
      </c>
      <c r="D21" s="23" t="s">
        <v>137</v>
      </c>
      <c r="E21" s="23"/>
      <c r="F21" s="23"/>
      <c r="G21" s="23"/>
      <c r="H21" s="23"/>
      <c r="I21" s="23"/>
      <c r="J21" s="4">
        <v>80</v>
      </c>
      <c r="K21" s="4">
        <v>85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36.428571428571431</v>
      </c>
    </row>
    <row r="22" spans="2:17" ht="15.75" thickBot="1" x14ac:dyDescent="0.3">
      <c r="B22" s="6">
        <f t="shared" si="1"/>
        <v>14</v>
      </c>
      <c r="C22" s="19" t="s">
        <v>126</v>
      </c>
      <c r="D22" s="23" t="s">
        <v>138</v>
      </c>
      <c r="E22" s="23"/>
      <c r="F22" s="23"/>
      <c r="G22" s="23"/>
      <c r="H22" s="23"/>
      <c r="I22" s="23"/>
      <c r="J22" s="4">
        <v>80</v>
      </c>
      <c r="K22" s="4">
        <v>80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34.285714285714285</v>
      </c>
    </row>
    <row r="23" spans="2:17" ht="15.75" thickBot="1" x14ac:dyDescent="0.3">
      <c r="B23" s="6">
        <f t="shared" si="1"/>
        <v>15</v>
      </c>
      <c r="C23" s="19" t="s">
        <v>77</v>
      </c>
      <c r="D23" s="23" t="s">
        <v>139</v>
      </c>
      <c r="E23" s="23"/>
      <c r="F23" s="23"/>
      <c r="G23" s="23"/>
      <c r="H23" s="23"/>
      <c r="I23" s="23"/>
      <c r="J23" s="4">
        <v>85</v>
      </c>
      <c r="K23" s="4">
        <v>95</v>
      </c>
      <c r="L23" s="4">
        <v>95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39.285714285714285</v>
      </c>
    </row>
    <row r="24" spans="2:17" x14ac:dyDescent="0.2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40"/>
      <c r="D54" s="40"/>
      <c r="E54" s="1"/>
      <c r="H54" s="47" t="s">
        <v>19</v>
      </c>
      <c r="I54" s="47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40"/>
      <c r="D55" s="40"/>
      <c r="E55" s="8"/>
      <c r="H55" s="48" t="s">
        <v>20</v>
      </c>
      <c r="I55" s="48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25">
      <c r="C56" s="40"/>
      <c r="D56" s="40"/>
      <c r="E56" s="40"/>
      <c r="H56" s="48" t="s">
        <v>21</v>
      </c>
      <c r="I56" s="48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25">
      <c r="C57" s="40"/>
      <c r="D57" s="40"/>
      <c r="E57" s="1"/>
      <c r="H57" s="36" t="s">
        <v>16</v>
      </c>
      <c r="I57" s="36"/>
      <c r="J57" s="13">
        <f>J54/J56</f>
        <v>0.93333333333333335</v>
      </c>
      <c r="K57" s="14">
        <f t="shared" ref="K57:Q57" si="7">K54/K56</f>
        <v>0.93333333333333335</v>
      </c>
      <c r="L57" s="14">
        <f t="shared" si="7"/>
        <v>0.93333333333333335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40"/>
      <c r="D58" s="40"/>
      <c r="E58" s="1"/>
      <c r="H58" s="36" t="s">
        <v>17</v>
      </c>
      <c r="I58" s="36"/>
      <c r="J58" s="13">
        <f>J55/J56</f>
        <v>6.6666666666666666E-2</v>
      </c>
      <c r="K58" s="13">
        <f t="shared" ref="K58:Q58" si="8">K55/K56</f>
        <v>6.6666666666666666E-2</v>
      </c>
      <c r="L58" s="14">
        <f t="shared" si="8"/>
        <v>6.6666666666666666E-2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40"/>
      <c r="D59" s="40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37:I37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0:I30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3"/>
  <sheetViews>
    <sheetView topLeftCell="A3" zoomScaleNormal="100" workbookViewId="0">
      <selection activeCell="L23" sqref="L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12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140</v>
      </c>
      <c r="E4" s="30"/>
      <c r="F4" s="30"/>
      <c r="G4" s="30"/>
      <c r="I4" t="s">
        <v>1</v>
      </c>
      <c r="J4" s="31" t="s">
        <v>141</v>
      </c>
      <c r="K4" s="31"/>
      <c r="M4" t="s">
        <v>2</v>
      </c>
      <c r="N4" s="32">
        <v>45616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64</v>
      </c>
      <c r="E6" s="31"/>
      <c r="F6" s="31"/>
      <c r="G6" s="31"/>
      <c r="I6" s="40" t="s">
        <v>22</v>
      </c>
      <c r="J6" s="40"/>
      <c r="K6" s="41" t="s">
        <v>24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142</v>
      </c>
      <c r="D9" s="23" t="s">
        <v>154</v>
      </c>
      <c r="E9" s="23"/>
      <c r="F9" s="23"/>
      <c r="G9" s="23"/>
      <c r="H9" s="23"/>
      <c r="I9" s="23"/>
      <c r="J9" s="4">
        <v>95</v>
      </c>
      <c r="K9" s="4">
        <v>90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40.714285714285715</v>
      </c>
    </row>
    <row r="10" spans="2:18" x14ac:dyDescent="0.25">
      <c r="B10" s="6">
        <f>B9+1</f>
        <v>2</v>
      </c>
      <c r="C10" s="3" t="s">
        <v>143</v>
      </c>
      <c r="D10" s="23" t="s">
        <v>155</v>
      </c>
      <c r="E10" s="23"/>
      <c r="F10" s="23"/>
      <c r="G10" s="23"/>
      <c r="H10" s="23"/>
      <c r="I10" s="23"/>
      <c r="J10" s="4">
        <v>95</v>
      </c>
      <c r="K10" s="4">
        <v>90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9" si="0">SUM(J10:P10)/7</f>
        <v>40.714285714285715</v>
      </c>
    </row>
    <row r="11" spans="2:18" x14ac:dyDescent="0.25">
      <c r="B11" s="6">
        <f t="shared" ref="B11:B54" si="1">B10+1</f>
        <v>3</v>
      </c>
      <c r="C11" s="3" t="s">
        <v>182</v>
      </c>
      <c r="D11" s="23" t="s">
        <v>163</v>
      </c>
      <c r="E11" s="23"/>
      <c r="F11" s="23"/>
      <c r="G11" s="23"/>
      <c r="H11" s="23"/>
      <c r="I11" s="23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3" t="s">
        <v>144</v>
      </c>
      <c r="D12" s="23" t="s">
        <v>181</v>
      </c>
      <c r="E12" s="23"/>
      <c r="F12" s="23"/>
      <c r="G12" s="23"/>
      <c r="H12" s="23"/>
      <c r="I12" s="23"/>
      <c r="J12" s="4">
        <v>95</v>
      </c>
      <c r="K12" s="4">
        <v>70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37.857142857142854</v>
      </c>
    </row>
    <row r="13" spans="2:18" x14ac:dyDescent="0.25">
      <c r="B13" s="6">
        <f t="shared" si="1"/>
        <v>5</v>
      </c>
      <c r="C13" s="3" t="s">
        <v>145</v>
      </c>
      <c r="D13" s="23" t="s">
        <v>180</v>
      </c>
      <c r="E13" s="23"/>
      <c r="F13" s="23"/>
      <c r="G13" s="23"/>
      <c r="H13" s="23"/>
      <c r="I13" s="23"/>
      <c r="J13" s="4">
        <v>70</v>
      </c>
      <c r="K13" s="4">
        <v>75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20.714285714285715</v>
      </c>
    </row>
    <row r="14" spans="2:18" x14ac:dyDescent="0.25">
      <c r="B14" s="6">
        <f t="shared" si="1"/>
        <v>6</v>
      </c>
      <c r="C14" s="3" t="s">
        <v>179</v>
      </c>
      <c r="D14" s="23" t="s">
        <v>162</v>
      </c>
      <c r="E14" s="23"/>
      <c r="F14" s="23"/>
      <c r="G14" s="23"/>
      <c r="H14" s="23"/>
      <c r="I14" s="23"/>
      <c r="J14" s="4">
        <v>85</v>
      </c>
      <c r="K14" s="4">
        <v>70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33.571428571428569</v>
      </c>
    </row>
    <row r="15" spans="2:18" x14ac:dyDescent="0.25">
      <c r="B15" s="6">
        <f t="shared" si="1"/>
        <v>7</v>
      </c>
      <c r="C15" s="3" t="s">
        <v>146</v>
      </c>
      <c r="D15" s="23" t="s">
        <v>178</v>
      </c>
      <c r="E15" s="23"/>
      <c r="F15" s="23"/>
      <c r="G15" s="23"/>
      <c r="H15" s="23"/>
      <c r="I15" s="23"/>
      <c r="J15" s="4">
        <v>70</v>
      </c>
      <c r="K15" s="4">
        <v>75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32.142857142857146</v>
      </c>
    </row>
    <row r="16" spans="2:18" x14ac:dyDescent="0.25">
      <c r="B16" s="6">
        <f t="shared" si="1"/>
        <v>8</v>
      </c>
      <c r="C16" s="3" t="s">
        <v>147</v>
      </c>
      <c r="D16" s="23" t="s">
        <v>177</v>
      </c>
      <c r="E16" s="23"/>
      <c r="F16" s="23"/>
      <c r="G16" s="23"/>
      <c r="H16" s="23"/>
      <c r="I16" s="23"/>
      <c r="J16" s="4">
        <v>0</v>
      </c>
      <c r="K16" s="4">
        <v>75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22.142857142857142</v>
      </c>
    </row>
    <row r="17" spans="2:17" x14ac:dyDescent="0.25">
      <c r="B17" s="6">
        <f t="shared" si="1"/>
        <v>9</v>
      </c>
      <c r="C17" s="3" t="s">
        <v>176</v>
      </c>
      <c r="D17" s="23" t="s">
        <v>175</v>
      </c>
      <c r="E17" s="23"/>
      <c r="F17" s="23"/>
      <c r="G17" s="23"/>
      <c r="H17" s="23"/>
      <c r="I17" s="23"/>
      <c r="J17" s="4">
        <v>80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31.428571428571427</v>
      </c>
    </row>
    <row r="18" spans="2:17" x14ac:dyDescent="0.25">
      <c r="B18" s="6">
        <f t="shared" si="1"/>
        <v>10</v>
      </c>
      <c r="C18" s="3" t="s">
        <v>148</v>
      </c>
      <c r="D18" s="23" t="s">
        <v>174</v>
      </c>
      <c r="E18" s="23"/>
      <c r="F18" s="23"/>
      <c r="G18" s="23"/>
      <c r="H18" s="23"/>
      <c r="I18" s="23"/>
      <c r="J18" s="4">
        <v>95</v>
      </c>
      <c r="K18" s="4">
        <v>95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41.428571428571431</v>
      </c>
    </row>
    <row r="19" spans="2:17" x14ac:dyDescent="0.25">
      <c r="B19" s="6">
        <f t="shared" si="1"/>
        <v>11</v>
      </c>
      <c r="C19" s="3" t="s">
        <v>173</v>
      </c>
      <c r="D19" s="23" t="s">
        <v>172</v>
      </c>
      <c r="E19" s="23"/>
      <c r="F19" s="23"/>
      <c r="G19" s="23"/>
      <c r="H19" s="23"/>
      <c r="I19" s="23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3" t="s">
        <v>171</v>
      </c>
      <c r="D20" s="23" t="s">
        <v>170</v>
      </c>
      <c r="E20" s="23"/>
      <c r="F20" s="23"/>
      <c r="G20" s="23"/>
      <c r="H20" s="23"/>
      <c r="I20" s="23"/>
      <c r="J20" s="4">
        <v>80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21.428571428571427</v>
      </c>
    </row>
    <row r="21" spans="2:17" x14ac:dyDescent="0.25">
      <c r="B21" s="6">
        <f t="shared" si="1"/>
        <v>13</v>
      </c>
      <c r="C21" s="3" t="s">
        <v>149</v>
      </c>
      <c r="D21" s="23" t="s">
        <v>169</v>
      </c>
      <c r="E21" s="23"/>
      <c r="F21" s="23"/>
      <c r="G21" s="23"/>
      <c r="H21" s="23"/>
      <c r="I21" s="23"/>
      <c r="J21" s="4">
        <v>85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22.142857142857142</v>
      </c>
    </row>
    <row r="22" spans="2:17" x14ac:dyDescent="0.25">
      <c r="B22" s="6">
        <f t="shared" si="1"/>
        <v>14</v>
      </c>
      <c r="C22" s="3" t="s">
        <v>150</v>
      </c>
      <c r="D22" s="23" t="s">
        <v>168</v>
      </c>
      <c r="E22" s="23"/>
      <c r="F22" s="23"/>
      <c r="G22" s="23"/>
      <c r="H22" s="23"/>
      <c r="I22" s="23"/>
      <c r="J22" s="4">
        <v>85</v>
      </c>
      <c r="K22" s="4">
        <v>75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34.285714285714285</v>
      </c>
    </row>
    <row r="23" spans="2:17" x14ac:dyDescent="0.25">
      <c r="B23" s="6">
        <f t="shared" si="1"/>
        <v>15</v>
      </c>
      <c r="C23" s="3" t="s">
        <v>153</v>
      </c>
      <c r="D23" s="23" t="s">
        <v>156</v>
      </c>
      <c r="E23" s="23"/>
      <c r="F23" s="23"/>
      <c r="G23" s="23"/>
      <c r="H23" s="23"/>
      <c r="I23" s="23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25">
      <c r="B24" s="6">
        <v>16</v>
      </c>
      <c r="C24" s="3" t="s">
        <v>151</v>
      </c>
      <c r="D24" s="20" t="s">
        <v>167</v>
      </c>
      <c r="E24" s="45"/>
      <c r="F24" s="45"/>
      <c r="G24" s="45"/>
      <c r="H24" s="45"/>
      <c r="I24" s="46"/>
      <c r="J24" s="4">
        <v>85</v>
      </c>
      <c r="K24" s="4">
        <v>90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36.428571428571431</v>
      </c>
    </row>
    <row r="25" spans="2:17" x14ac:dyDescent="0.25">
      <c r="B25" s="6">
        <v>17</v>
      </c>
      <c r="C25" s="3" t="s">
        <v>152</v>
      </c>
      <c r="D25" s="23" t="s">
        <v>166</v>
      </c>
      <c r="E25" s="23"/>
      <c r="F25" s="23"/>
      <c r="G25" s="23"/>
      <c r="H25" s="23"/>
      <c r="I25" s="23"/>
      <c r="J25" s="4">
        <v>95</v>
      </c>
      <c r="K25" s="4">
        <v>90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40.714285714285715</v>
      </c>
    </row>
    <row r="26" spans="2:17" x14ac:dyDescent="0.25">
      <c r="B26" s="6"/>
      <c r="C26" s="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/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/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10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11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12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13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14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15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16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17</v>
      </c>
      <c r="C45" s="6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18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19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20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21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22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ref="Q50:Q54" si="2">SUM(J50:P50)/7</f>
        <v>0</v>
      </c>
    </row>
    <row r="51" spans="2:17" x14ac:dyDescent="0.25">
      <c r="B51" s="6">
        <f t="shared" si="1"/>
        <v>23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24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25</v>
      </c>
      <c r="C53" s="7"/>
      <c r="D53" s="23"/>
      <c r="E53" s="23"/>
      <c r="F53" s="23"/>
      <c r="G53" s="23"/>
      <c r="H53" s="23"/>
      <c r="I53" s="23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25">
      <c r="B54" s="6">
        <f t="shared" si="1"/>
        <v>26</v>
      </c>
      <c r="C54" s="3"/>
      <c r="D54" s="44"/>
      <c r="E54" s="45"/>
      <c r="F54" s="45"/>
      <c r="G54" s="45"/>
      <c r="H54" s="45"/>
      <c r="I54" s="46"/>
      <c r="J54" s="3"/>
      <c r="K54" s="3"/>
      <c r="L54" s="3"/>
      <c r="M54" s="3"/>
      <c r="N54" s="3"/>
      <c r="O54" s="3"/>
      <c r="P54" s="3"/>
      <c r="Q54" s="10">
        <f t="shared" si="2"/>
        <v>0</v>
      </c>
    </row>
    <row r="55" spans="2:17" x14ac:dyDescent="0.25">
      <c r="C55" s="40"/>
      <c r="D55" s="40"/>
      <c r="E55" s="1"/>
      <c r="H55" s="47" t="s">
        <v>19</v>
      </c>
      <c r="I55" s="47"/>
      <c r="J55" s="11">
        <f>COUNTIF(J9:J54,"&gt;=70")</f>
        <v>16</v>
      </c>
      <c r="K55" s="11">
        <f t="shared" ref="K55:P55" si="3">COUNTIF(K9:K54,"&gt;=70")</f>
        <v>14</v>
      </c>
      <c r="L55" s="11">
        <f t="shared" si="3"/>
        <v>11</v>
      </c>
      <c r="M55" s="11">
        <f t="shared" si="3"/>
        <v>0</v>
      </c>
      <c r="N55" s="11">
        <f t="shared" si="3"/>
        <v>0</v>
      </c>
      <c r="O55" s="11">
        <f t="shared" si="3"/>
        <v>0</v>
      </c>
      <c r="P55" s="11">
        <f t="shared" si="3"/>
        <v>0</v>
      </c>
      <c r="Q55" s="15">
        <f t="shared" ref="Q55" si="4">COUNTIF(Q9:Q49,"&gt;=70")</f>
        <v>0</v>
      </c>
    </row>
    <row r="56" spans="2:17" x14ac:dyDescent="0.25">
      <c r="C56" s="40"/>
      <c r="D56" s="40"/>
      <c r="E56" s="8"/>
      <c r="H56" s="48" t="s">
        <v>20</v>
      </c>
      <c r="I56" s="48"/>
      <c r="J56" s="12">
        <f>COUNTIF(J9:J54,"&lt;70")</f>
        <v>1</v>
      </c>
      <c r="K56" s="12">
        <f t="shared" ref="K56:Q56" si="5">COUNTIF(K9:K54,"&lt;70")</f>
        <v>3</v>
      </c>
      <c r="L56" s="12">
        <f t="shared" si="5"/>
        <v>6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46</v>
      </c>
    </row>
    <row r="57" spans="2:17" x14ac:dyDescent="0.25">
      <c r="C57" s="40"/>
      <c r="D57" s="40"/>
      <c r="E57" s="40"/>
      <c r="H57" s="48" t="s">
        <v>21</v>
      </c>
      <c r="I57" s="48"/>
      <c r="J57" s="12">
        <f>COUNT(J9:J54)</f>
        <v>17</v>
      </c>
      <c r="K57" s="12">
        <f t="shared" ref="K57:Q57" si="6">COUNT(K9:K54)</f>
        <v>17</v>
      </c>
      <c r="L57" s="12">
        <f t="shared" si="6"/>
        <v>17</v>
      </c>
      <c r="M57" s="12">
        <f t="shared" si="6"/>
        <v>17</v>
      </c>
      <c r="N57" s="12">
        <f t="shared" si="6"/>
        <v>17</v>
      </c>
      <c r="O57" s="12">
        <f t="shared" si="6"/>
        <v>17</v>
      </c>
      <c r="P57" s="12">
        <f t="shared" si="6"/>
        <v>17</v>
      </c>
      <c r="Q57" s="12">
        <f t="shared" si="6"/>
        <v>46</v>
      </c>
    </row>
    <row r="58" spans="2:17" x14ac:dyDescent="0.25">
      <c r="C58" s="40"/>
      <c r="D58" s="40"/>
      <c r="E58" s="1"/>
      <c r="H58" s="36" t="s">
        <v>16</v>
      </c>
      <c r="I58" s="36"/>
      <c r="J58" s="13">
        <f>J55/J57</f>
        <v>0.94117647058823528</v>
      </c>
      <c r="K58" s="14">
        <f t="shared" ref="K58:Q58" si="7">K55/K57</f>
        <v>0.82352941176470584</v>
      </c>
      <c r="L58" s="14">
        <f t="shared" si="7"/>
        <v>0.6470588235294118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>
        <f t="shared" si="7"/>
        <v>0</v>
      </c>
      <c r="Q58" s="14">
        <f t="shared" si="7"/>
        <v>0</v>
      </c>
    </row>
    <row r="59" spans="2:17" x14ac:dyDescent="0.25">
      <c r="C59" s="40"/>
      <c r="D59" s="40"/>
      <c r="E59" s="1"/>
      <c r="H59" s="36" t="s">
        <v>17</v>
      </c>
      <c r="I59" s="36"/>
      <c r="J59" s="13">
        <f>J56/J57</f>
        <v>5.8823529411764705E-2</v>
      </c>
      <c r="K59" s="13">
        <f t="shared" ref="K59:Q59" si="8">K56/K57</f>
        <v>0.17647058823529413</v>
      </c>
      <c r="L59" s="14">
        <f t="shared" si="8"/>
        <v>0.35294117647058826</v>
      </c>
      <c r="M59" s="14">
        <f t="shared" si="8"/>
        <v>1</v>
      </c>
      <c r="N59" s="14">
        <f t="shared" si="8"/>
        <v>1</v>
      </c>
      <c r="O59" s="14">
        <f t="shared" si="8"/>
        <v>1</v>
      </c>
      <c r="P59" s="14">
        <f t="shared" si="8"/>
        <v>1</v>
      </c>
      <c r="Q59" s="14">
        <f t="shared" si="8"/>
        <v>1</v>
      </c>
    </row>
    <row r="60" spans="2:17" x14ac:dyDescent="0.25">
      <c r="C60" s="40"/>
      <c r="D60" s="40"/>
      <c r="E60" s="8"/>
    </row>
    <row r="61" spans="2:17" x14ac:dyDescent="0.25">
      <c r="C61" s="1"/>
      <c r="D61" s="1"/>
      <c r="E61" s="8"/>
    </row>
    <row r="62" spans="2:17" x14ac:dyDescent="0.25">
      <c r="J62" s="43"/>
      <c r="K62" s="43"/>
      <c r="L62" s="43"/>
      <c r="M62" s="43"/>
      <c r="N62" s="43"/>
      <c r="O62" s="43"/>
      <c r="P62" s="43"/>
    </row>
    <row r="63" spans="2:17" x14ac:dyDescent="0.25">
      <c r="J63" s="42" t="s">
        <v>18</v>
      </c>
      <c r="K63" s="42"/>
      <c r="L63" s="42"/>
      <c r="M63" s="42"/>
      <c r="N63" s="42"/>
      <c r="O63" s="42"/>
      <c r="P63" s="42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5:I25"/>
    <mergeCell ref="D24:I24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/>
      <c r="E4" s="30"/>
      <c r="F4" s="30"/>
      <c r="G4" s="30"/>
      <c r="I4" t="s">
        <v>1</v>
      </c>
      <c r="J4" s="31"/>
      <c r="K4" s="31"/>
      <c r="M4" t="s">
        <v>2</v>
      </c>
      <c r="N4" s="32"/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/>
      <c r="E6" s="31"/>
      <c r="F6" s="31"/>
      <c r="G6" s="31"/>
      <c r="I6" s="40" t="s">
        <v>22</v>
      </c>
      <c r="J6" s="40"/>
      <c r="K6" s="41"/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3"/>
      <c r="E9" s="23"/>
      <c r="F9" s="23"/>
      <c r="G9" s="23"/>
      <c r="H9" s="23"/>
      <c r="I9" s="23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23"/>
      <c r="E10" s="23"/>
      <c r="F10" s="23"/>
      <c r="G10" s="23"/>
      <c r="H10" s="23"/>
      <c r="I10" s="23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3"/>
      <c r="E11" s="23"/>
      <c r="F11" s="23"/>
      <c r="G11" s="23"/>
      <c r="H11" s="23"/>
      <c r="I11" s="23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23"/>
      <c r="E12" s="23"/>
      <c r="F12" s="23"/>
      <c r="G12" s="23"/>
      <c r="H12" s="23"/>
      <c r="I12" s="23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23"/>
      <c r="E13" s="23"/>
      <c r="F13" s="23"/>
      <c r="G13" s="23"/>
      <c r="H13" s="23"/>
      <c r="I13" s="23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23"/>
      <c r="E14" s="23"/>
      <c r="F14" s="23"/>
      <c r="G14" s="23"/>
      <c r="H14" s="23"/>
      <c r="I14" s="23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23"/>
      <c r="E15" s="23"/>
      <c r="F15" s="23"/>
      <c r="G15" s="23"/>
      <c r="H15" s="23"/>
      <c r="I15" s="23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3"/>
      <c r="E16" s="23"/>
      <c r="F16" s="23"/>
      <c r="G16" s="23"/>
      <c r="H16" s="23"/>
      <c r="I16" s="23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3"/>
      <c r="E17" s="23"/>
      <c r="F17" s="23"/>
      <c r="G17" s="23"/>
      <c r="H17" s="23"/>
      <c r="I17" s="23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3"/>
      <c r="E18" s="23"/>
      <c r="F18" s="23"/>
      <c r="G18" s="23"/>
      <c r="H18" s="23"/>
      <c r="I18" s="23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3"/>
      <c r="E19" s="23"/>
      <c r="F19" s="23"/>
      <c r="G19" s="23"/>
      <c r="H19" s="23"/>
      <c r="I19" s="23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3"/>
      <c r="E20" s="23"/>
      <c r="F20" s="23"/>
      <c r="G20" s="23"/>
      <c r="H20" s="23"/>
      <c r="I20" s="23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3"/>
      <c r="E21" s="23"/>
      <c r="F21" s="23"/>
      <c r="G21" s="23"/>
      <c r="H21" s="23"/>
      <c r="I21" s="23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3"/>
      <c r="E22" s="23"/>
      <c r="F22" s="23"/>
      <c r="G22" s="23"/>
      <c r="H22" s="23"/>
      <c r="I22" s="23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40"/>
      <c r="D54" s="40"/>
      <c r="E54" s="1"/>
      <c r="H54" s="47" t="s">
        <v>19</v>
      </c>
      <c r="I54" s="47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40"/>
      <c r="D55" s="40"/>
      <c r="E55" s="8"/>
      <c r="H55" s="48" t="s">
        <v>20</v>
      </c>
      <c r="I55" s="48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40"/>
      <c r="D56" s="40"/>
      <c r="E56" s="40"/>
      <c r="H56" s="48" t="s">
        <v>21</v>
      </c>
      <c r="I56" s="48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40"/>
      <c r="D57" s="40"/>
      <c r="E57" s="1"/>
      <c r="H57" s="36" t="s">
        <v>16</v>
      </c>
      <c r="I57" s="36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40"/>
      <c r="D58" s="40"/>
      <c r="E58" s="1"/>
      <c r="H58" s="36" t="s">
        <v>17</v>
      </c>
      <c r="I58" s="36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40"/>
      <c r="D59" s="40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 CAMPECHANO</cp:lastModifiedBy>
  <cp:lastPrinted>2023-03-21T15:13:53Z</cp:lastPrinted>
  <dcterms:created xsi:type="dcterms:W3CDTF">2023-03-14T19:16:59Z</dcterms:created>
  <dcterms:modified xsi:type="dcterms:W3CDTF">2024-11-21T03:19:00Z</dcterms:modified>
</cp:coreProperties>
</file>