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1 SEM 2024\"/>
    </mc:Choice>
  </mc:AlternateContent>
  <bookViews>
    <workbookView xWindow="0" yWindow="0" windowWidth="20100" windowHeight="7065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'3'!$A$1:$N$31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1" i="23" l="1"/>
  <c r="L20" i="23"/>
  <c r="L19" i="23"/>
  <c r="L18" i="23"/>
  <c r="L17" i="23"/>
  <c r="L16" i="23"/>
  <c r="L15" i="23"/>
  <c r="L14" i="23"/>
  <c r="D16" i="22" l="1"/>
  <c r="D17" i="22"/>
  <c r="D18" i="22"/>
  <c r="D19" i="22"/>
  <c r="A15" i="22" l="1"/>
  <c r="H18" i="22"/>
  <c r="E18" i="22"/>
  <c r="L18" i="22" s="1"/>
  <c r="J18" i="22" l="1"/>
  <c r="L16" i="10" l="1"/>
  <c r="L17" i="10"/>
  <c r="A14" i="22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2" i="23"/>
  <c r="M22" i="23"/>
  <c r="K22" i="23"/>
  <c r="G22" i="23"/>
  <c r="F22" i="23"/>
  <c r="B10" i="23"/>
  <c r="B31" i="23" s="1"/>
  <c r="L8" i="23"/>
  <c r="H8" i="23"/>
  <c r="E8" i="23"/>
  <c r="C15" i="22"/>
  <c r="D15" i="22"/>
  <c r="E15" i="22"/>
  <c r="I15" i="22" s="1"/>
  <c r="J15" i="22" s="1"/>
  <c r="C14" i="22"/>
  <c r="D14" i="22"/>
  <c r="E14" i="22"/>
  <c r="H14" i="22" s="1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9" i="10"/>
  <c r="L18" i="10"/>
  <c r="L15" i="10"/>
  <c r="L14" i="10"/>
  <c r="L15" i="22" l="1"/>
  <c r="I14" i="22"/>
  <c r="J14" i="22" s="1"/>
  <c r="H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E22" i="23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2" i="23"/>
  <c r="J22" i="23" s="1"/>
  <c r="L22" i="23"/>
  <c r="H22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<sst xmlns="http://schemas.openxmlformats.org/spreadsheetml/2006/main" count="231" uniqueCount="46">
  <si>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</si>
  <si>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</si>
  <si>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</si>
  <si>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</si>
  <si>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</si>
  <si>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</si>
  <si>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</si>
  <si>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</si>
  <si>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</si>
  <si>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</si>
  <si>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</si>
  <si>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</si>
  <si>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</si>
  <si>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</si>
  <si>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</si>
  <si>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</si>
  <si>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</si>
  <si>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</si>
  <si>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</si>
  <si>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</si>
  <si>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</si>
  <si>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</si>
  <si>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</si>
  <si>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</si>
  <si>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</si>
  <si>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</si>
  <si>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</si>
  <si>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</si>
  <si>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</si>
  <si>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</si>
  <si>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</si>
  <si>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</si>
  <si>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MCA. EDITH FONSECA GUZMAN</t>
  </si>
  <si>
    <t>IGEM</t>
  </si>
  <si>
    <t>II</t>
  </si>
  <si>
    <t>DISEÑO ORGANIZACIONAL</t>
  </si>
  <si>
    <t>EL EMPRENDEDOR Y LA INNOVACIÓN</t>
  </si>
  <si>
    <t>607-A</t>
  </si>
  <si>
    <t>I!</t>
  </si>
  <si>
    <t>607-B</t>
  </si>
  <si>
    <t xml:space="preserve"> ENERO  JUNIO 2024</t>
  </si>
  <si>
    <t>III</t>
  </si>
  <si>
    <t>EL EMPRENDEDOR Y LA INNOVACION</t>
  </si>
  <si>
    <t>LIC. ANA KARENINA CORDOBA FERMAN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</si>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</sst>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67235</xdr:colOff>
      <xdr:row>33</xdr:row>
      <xdr:rowOff>89647</xdr:rowOff>
    </xdr:from>
    <xdr:to>
      <xdr:col>3</xdr:col>
      <xdr:colOff>898696</xdr:colOff>
      <xdr:row>33</xdr:row>
      <xdr:rowOff>731779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8353" y="7351059"/>
          <a:ext cx="1335725" cy="642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33</xdr:row>
      <xdr:rowOff>95250</xdr:rowOff>
    </xdr:from>
    <xdr:to>
      <xdr:col>3</xdr:col>
      <xdr:colOff>1117943</xdr:colOff>
      <xdr:row>33</xdr:row>
      <xdr:rowOff>737382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38475" y="8496300"/>
          <a:ext cx="1337018" cy="6421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opLeftCell="A11" zoomScale="130" zoomScaleNormal="130" zoomScaleSheetLayoutView="100" workbookViewId="0">
      <selection activeCell="A14" sqref="A14: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8" t="s">
        <v>4</v>
      </c>
      <c r="C8" s="38"/>
      <c r="D8" s="14" t="s">
        <v>5</v>
      </c>
      <c r="E8" s="5">
        <v>4</v>
      </c>
      <c r="G8" s="4" t="s">
        <v>6</v>
      </c>
      <c r="H8" s="5">
        <v>4</v>
      </c>
      <c r="I8" s="37" t="s">
        <v>7</v>
      </c>
      <c r="J8" s="37"/>
      <c r="K8" s="37"/>
      <c r="L8" s="38" t="s">
        <v>40</v>
      </c>
      <c r="M8" s="38"/>
      <c r="N8" s="38"/>
    </row>
    <row r="10" spans="1:14" x14ac:dyDescent="0.2">
      <c r="A10" s="4" t="s">
        <v>8</v>
      </c>
      <c r="B10" s="38" t="s">
        <v>32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22" t="s">
        <v>35</v>
      </c>
      <c r="B14" s="9" t="s">
        <v>21</v>
      </c>
      <c r="C14" s="23" t="s">
        <v>37</v>
      </c>
      <c r="D14" s="9" t="s">
        <v>33</v>
      </c>
      <c r="E14" s="9">
        <v>24</v>
      </c>
      <c r="F14" s="23">
        <v>23</v>
      </c>
      <c r="G14" s="21"/>
      <c r="H14" s="10"/>
      <c r="I14" s="9">
        <v>1</v>
      </c>
      <c r="J14" s="10"/>
      <c r="K14" s="9">
        <v>0</v>
      </c>
      <c r="L14" s="10">
        <f t="shared" ref="L14:L28" si="0">K14/E14</f>
        <v>0</v>
      </c>
      <c r="M14" s="9">
        <v>100</v>
      </c>
      <c r="N14" s="15">
        <v>1</v>
      </c>
    </row>
    <row r="15" spans="1:14" s="11" customFormat="1" x14ac:dyDescent="0.2">
      <c r="A15" s="22" t="s">
        <v>35</v>
      </c>
      <c r="B15" s="9" t="s">
        <v>38</v>
      </c>
      <c r="C15" s="23" t="s">
        <v>39</v>
      </c>
      <c r="D15" s="9" t="s">
        <v>33</v>
      </c>
      <c r="E15" s="9">
        <v>19</v>
      </c>
      <c r="F15" s="9">
        <v>16</v>
      </c>
      <c r="G15" s="24"/>
      <c r="H15" s="10"/>
      <c r="I15" s="9">
        <v>3</v>
      </c>
      <c r="J15" s="10"/>
      <c r="K15" s="9">
        <v>0</v>
      </c>
      <c r="L15" s="10">
        <f t="shared" si="0"/>
        <v>0</v>
      </c>
      <c r="M15" s="9">
        <v>79</v>
      </c>
      <c r="N15" s="15">
        <v>0.8</v>
      </c>
    </row>
    <row r="16" spans="1:14" s="11" customFormat="1" x14ac:dyDescent="0.2">
      <c r="A16" s="22" t="s">
        <v>35</v>
      </c>
      <c r="B16" s="24" t="s">
        <v>21</v>
      </c>
      <c r="C16" s="23" t="s">
        <v>37</v>
      </c>
      <c r="D16" s="9" t="s">
        <v>33</v>
      </c>
      <c r="E16" s="24">
        <v>24</v>
      </c>
      <c r="F16" s="24">
        <v>24</v>
      </c>
      <c r="G16" s="24"/>
      <c r="H16" s="24"/>
      <c r="I16" s="24">
        <v>0</v>
      </c>
      <c r="J16" s="21"/>
      <c r="K16" s="24">
        <v>0</v>
      </c>
      <c r="L16" s="10">
        <f t="shared" si="0"/>
        <v>0</v>
      </c>
      <c r="M16" s="24">
        <v>84</v>
      </c>
      <c r="N16" s="15">
        <v>0.85</v>
      </c>
    </row>
    <row r="17" spans="1:19" s="11" customFormat="1" x14ac:dyDescent="0.2">
      <c r="A17" s="22" t="s">
        <v>35</v>
      </c>
      <c r="B17" s="24" t="s">
        <v>34</v>
      </c>
      <c r="C17" s="23" t="s">
        <v>39</v>
      </c>
      <c r="D17" s="9" t="s">
        <v>33</v>
      </c>
      <c r="E17" s="24">
        <v>19</v>
      </c>
      <c r="F17" s="24">
        <v>1</v>
      </c>
      <c r="G17" s="24"/>
      <c r="H17" s="24"/>
      <c r="I17" s="24">
        <v>1</v>
      </c>
      <c r="J17" s="21"/>
      <c r="K17" s="24">
        <v>0</v>
      </c>
      <c r="L17" s="10">
        <f t="shared" si="0"/>
        <v>0</v>
      </c>
      <c r="M17" s="24">
        <v>88</v>
      </c>
      <c r="N17" s="15">
        <v>0.82</v>
      </c>
    </row>
    <row r="18" spans="1:19" s="11" customFormat="1" x14ac:dyDescent="0.2">
      <c r="A18" s="11" t="s">
        <v>36</v>
      </c>
      <c r="B18" s="25" t="s">
        <v>21</v>
      </c>
      <c r="C18" s="23" t="s">
        <v>37</v>
      </c>
      <c r="D18" s="9" t="s">
        <v>33</v>
      </c>
      <c r="E18" s="9">
        <v>24</v>
      </c>
      <c r="F18" s="9">
        <v>23</v>
      </c>
      <c r="G18" s="24"/>
      <c r="H18" s="10"/>
      <c r="I18" s="9">
        <v>1</v>
      </c>
      <c r="J18" s="10"/>
      <c r="K18" s="9">
        <v>0</v>
      </c>
      <c r="L18" s="10">
        <f>K18/E18</f>
        <v>0</v>
      </c>
      <c r="M18" s="9">
        <v>71</v>
      </c>
      <c r="N18" s="15">
        <v>0.75</v>
      </c>
    </row>
    <row r="19" spans="1:19" s="11" customFormat="1" x14ac:dyDescent="0.2">
      <c r="A19" s="22" t="s">
        <v>36</v>
      </c>
      <c r="B19" s="9" t="s">
        <v>21</v>
      </c>
      <c r="C19" s="23" t="s">
        <v>39</v>
      </c>
      <c r="D19" s="9" t="s">
        <v>33</v>
      </c>
      <c r="E19" s="9">
        <v>14</v>
      </c>
      <c r="F19" s="9">
        <v>12</v>
      </c>
      <c r="G19" s="24"/>
      <c r="H19" s="10"/>
      <c r="I19" s="9">
        <v>2</v>
      </c>
      <c r="J19" s="10"/>
      <c r="K19" s="9">
        <v>0</v>
      </c>
      <c r="L19" s="10">
        <f>K19/E19</f>
        <v>0</v>
      </c>
      <c r="M19" s="9">
        <v>98</v>
      </c>
      <c r="N19" s="15">
        <v>0.8</v>
      </c>
    </row>
    <row r="20" spans="1:19" s="11" customFormat="1" x14ac:dyDescent="0.2">
      <c r="B20" s="9"/>
      <c r="C20" s="23"/>
      <c r="D20" s="9"/>
      <c r="E20" s="9"/>
      <c r="F20" s="23"/>
      <c r="G20" s="21"/>
      <c r="H20" s="10"/>
      <c r="I20" s="9"/>
      <c r="J20" s="10"/>
      <c r="K20" s="9"/>
      <c r="L20" s="10"/>
      <c r="M20" s="9"/>
      <c r="N20" s="15"/>
    </row>
    <row r="21" spans="1:19" s="11" customFormat="1" x14ac:dyDescent="0.2"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9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9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9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  <c r="S25" s="11">
        <v>27</v>
      </c>
    </row>
    <row r="26" spans="1:19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124</v>
      </c>
      <c r="F28" s="17">
        <f>SUM(F14:F27)</f>
        <v>99</v>
      </c>
      <c r="G28" s="17">
        <f>SUM(G14:G27)</f>
        <v>0</v>
      </c>
      <c r="H28" s="18">
        <f>SUM(F28:G28)/E28</f>
        <v>0.79838709677419351</v>
      </c>
      <c r="I28" s="17">
        <f t="shared" ref="I28" si="1">(E28-SUM(F28:G28))-K28</f>
        <v>25</v>
      </c>
      <c r="J28" s="18">
        <f t="shared" ref="J28" si="2">I28/E28</f>
        <v>0.20161290322580644</v>
      </c>
      <c r="K28" s="17">
        <f>SUM(K14:K27)</f>
        <v>0</v>
      </c>
      <c r="L28" s="18">
        <f t="shared" si="0"/>
        <v>0</v>
      </c>
      <c r="M28" s="17">
        <f>AVERAGE(M14:M27)</f>
        <v>86.666666666666671</v>
      </c>
      <c r="N28" s="19">
        <f>AVERAGE(N14:N27)</f>
        <v>0.83666666666666656</v>
      </c>
    </row>
    <row r="30" spans="1:19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9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MCA. EDITH FONSECA GUZMAN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Normal="100" zoomScaleSheetLayoutView="100" workbookViewId="0">
      <selection activeCell="A14" sqref="A14:L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2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8" t="str">
        <f>'1'!L8</f>
        <v xml:space="preserve"> ENERO  JUNIO 2024</v>
      </c>
      <c r="M8" s="38"/>
      <c r="N8" s="38"/>
    </row>
    <row r="10" spans="1:14" x14ac:dyDescent="0.2">
      <c r="A10" s="4" t="s">
        <v>8</v>
      </c>
      <c r="B10" s="38" t="str">
        <f>'1'!B10</f>
        <v>MCA. EDITH FONSECA GUZMAN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2">
      <c r="A14" s="9" t="str">
        <f>'1'!A14</f>
        <v>DISEÑO ORGANIZACIONAL</v>
      </c>
      <c r="B14" s="9" t="s">
        <v>41</v>
      </c>
      <c r="C14" s="9" t="str">
        <f>'1'!C14</f>
        <v>607-A</v>
      </c>
      <c r="D14" s="9" t="str">
        <f>'1'!D14</f>
        <v>IGEM</v>
      </c>
      <c r="E14" s="9">
        <f>'1'!E14</f>
        <v>24</v>
      </c>
      <c r="F14" s="9">
        <v>24</v>
      </c>
      <c r="G14" s="9"/>
      <c r="H14" s="10">
        <f t="shared" ref="H14:H15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DISEÑO ORGANIZACIONAL</v>
      </c>
      <c r="B15" s="9" t="s">
        <v>41</v>
      </c>
      <c r="C15" s="9" t="str">
        <f>'1'!C15</f>
        <v>607-B</v>
      </c>
      <c r="D15" s="9" t="str">
        <f>'1'!D15</f>
        <v>IGEM</v>
      </c>
      <c r="E15" s="9">
        <f>'1'!E15</f>
        <v>19</v>
      </c>
      <c r="F15" s="9">
        <v>16</v>
      </c>
      <c r="G15" s="9"/>
      <c r="H15" s="10">
        <f t="shared" si="0"/>
        <v>0.84210526315789469</v>
      </c>
      <c r="I15" s="9">
        <f t="shared" si="1"/>
        <v>3</v>
      </c>
      <c r="J15" s="10">
        <f t="shared" si="2"/>
        <v>0.15789473684210525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">
        <v>42</v>
      </c>
      <c r="B16" s="9" t="s">
        <v>34</v>
      </c>
      <c r="C16" s="9" t="s">
        <v>37</v>
      </c>
      <c r="D16" s="9" t="str">
        <f>'1'!D16</f>
        <v>IGEM</v>
      </c>
      <c r="E16" s="9">
        <v>24</v>
      </c>
      <c r="F16" s="9">
        <v>23</v>
      </c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9" t="s">
        <v>42</v>
      </c>
      <c r="B17" s="9" t="s">
        <v>41</v>
      </c>
      <c r="C17" s="9" t="s">
        <v>37</v>
      </c>
      <c r="D17" s="9" t="str">
        <f>'1'!D17</f>
        <v>IGEM</v>
      </c>
      <c r="E17" s="9">
        <v>14</v>
      </c>
      <c r="F17" s="9">
        <v>11</v>
      </c>
      <c r="G17" s="9"/>
      <c r="H17" s="10"/>
      <c r="I17" s="9"/>
      <c r="J17" s="10"/>
      <c r="K17" s="9"/>
      <c r="L17" s="10"/>
      <c r="M17" s="9"/>
      <c r="N17" s="15"/>
    </row>
    <row r="18" spans="1:14" s="11" customFormat="1" ht="25.5" x14ac:dyDescent="0.2">
      <c r="A18" s="9" t="s">
        <v>42</v>
      </c>
      <c r="B18" s="9" t="s">
        <v>34</v>
      </c>
      <c r="C18" s="9" t="s">
        <v>39</v>
      </c>
      <c r="D18" s="9" t="str">
        <f>'1'!D18</f>
        <v>IGEM</v>
      </c>
      <c r="E18" s="9">
        <f>'1'!E18</f>
        <v>24</v>
      </c>
      <c r="F18" s="9">
        <v>23</v>
      </c>
      <c r="G18" s="9"/>
      <c r="H18" s="10">
        <f t="shared" ref="H18" si="4">F18/E18</f>
        <v>0.95833333333333337</v>
      </c>
      <c r="I18" s="9">
        <v>1</v>
      </c>
      <c r="J18" s="10">
        <f t="shared" ref="J18" si="5">I18/E18</f>
        <v>4.1666666666666664E-2</v>
      </c>
      <c r="K18" s="9"/>
      <c r="L18" s="10">
        <f t="shared" ref="L18" si="6">K18/E18</f>
        <v>0</v>
      </c>
      <c r="M18" s="9"/>
      <c r="N18" s="15"/>
    </row>
    <row r="19" spans="1:14" s="11" customFormat="1" ht="25.5" x14ac:dyDescent="0.2">
      <c r="A19" s="9" t="s">
        <v>42</v>
      </c>
      <c r="B19" s="9" t="s">
        <v>41</v>
      </c>
      <c r="C19" s="9" t="s">
        <v>39</v>
      </c>
      <c r="D19" s="9" t="str">
        <f>'1'!D19</f>
        <v>IGEM</v>
      </c>
      <c r="E19" s="9">
        <v>14</v>
      </c>
      <c r="F19" s="9">
        <v>10</v>
      </c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107</v>
      </c>
      <c r="G28" s="17">
        <f>SUM(G14:G27)</f>
        <v>0</v>
      </c>
      <c r="H28" s="18">
        <f>SUM(F28:G28)/E28</f>
        <v>0.89915966386554624</v>
      </c>
      <c r="I28" s="17">
        <f t="shared" si="1"/>
        <v>12</v>
      </c>
      <c r="J28" s="18">
        <f t="shared" si="2"/>
        <v>0.10084033613445378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MCA. EDITH FONSECA GUZMAN</v>
      </c>
      <c r="C37" s="44"/>
      <c r="D37" s="44"/>
      <c r="E37" s="13"/>
      <c r="F37" s="13"/>
      <c r="G37" s="44" t="s">
        <v>43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topLeftCell="A4" zoomScale="85" zoomScaleNormal="85" zoomScaleSheetLayoutView="100" workbookViewId="0">
      <selection activeCell="P20" sqref="P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3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8" t="str">
        <f>'1'!L8</f>
        <v xml:space="preserve"> ENERO  JUNIO 2024</v>
      </c>
      <c r="M8" s="38"/>
      <c r="N8" s="38"/>
    </row>
    <row r="10" spans="1:14" x14ac:dyDescent="0.2">
      <c r="A10" s="4" t="s">
        <v>8</v>
      </c>
      <c r="B10" s="38" t="str">
        <f>'1'!B10</f>
        <v>MCA. EDITH FONSECA GUZMAN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2">
      <c r="A14" s="22" t="s">
        <v>35</v>
      </c>
      <c r="B14" s="9" t="s">
        <v>44</v>
      </c>
      <c r="C14" s="23" t="s">
        <v>37</v>
      </c>
      <c r="D14" s="9" t="s">
        <v>33</v>
      </c>
      <c r="E14" s="9">
        <v>24</v>
      </c>
      <c r="F14" s="23">
        <v>24</v>
      </c>
      <c r="G14" s="21"/>
      <c r="H14" s="10"/>
      <c r="I14" s="9">
        <v>0</v>
      </c>
      <c r="J14" s="10"/>
      <c r="K14" s="9">
        <v>0</v>
      </c>
      <c r="L14" s="10">
        <f t="shared" ref="L14:L19" si="0">K14/E14</f>
        <v>0</v>
      </c>
      <c r="M14" s="9">
        <v>100</v>
      </c>
      <c r="N14" s="15">
        <v>1</v>
      </c>
    </row>
    <row r="15" spans="1:14" s="11" customFormat="1" ht="25.5" x14ac:dyDescent="0.2">
      <c r="A15" s="22" t="s">
        <v>35</v>
      </c>
      <c r="B15" s="9" t="s">
        <v>44</v>
      </c>
      <c r="C15" s="23" t="s">
        <v>39</v>
      </c>
      <c r="D15" s="9" t="s">
        <v>33</v>
      </c>
      <c r="E15" s="9">
        <v>19</v>
      </c>
      <c r="F15" s="9">
        <v>17</v>
      </c>
      <c r="G15" s="24"/>
      <c r="H15" s="10"/>
      <c r="I15" s="9">
        <v>2</v>
      </c>
      <c r="J15" s="10"/>
      <c r="K15" s="9">
        <v>0</v>
      </c>
      <c r="L15" s="10">
        <f t="shared" si="0"/>
        <v>0</v>
      </c>
      <c r="M15" s="9">
        <v>79</v>
      </c>
      <c r="N15" s="15">
        <v>0.8</v>
      </c>
    </row>
    <row r="16" spans="1:14" s="11" customFormat="1" ht="25.5" x14ac:dyDescent="0.2">
      <c r="A16" s="22" t="s">
        <v>35</v>
      </c>
      <c r="B16" s="24" t="s">
        <v>45</v>
      </c>
      <c r="C16" s="23" t="s">
        <v>37</v>
      </c>
      <c r="D16" s="9" t="s">
        <v>33</v>
      </c>
      <c r="E16" s="24">
        <v>24</v>
      </c>
      <c r="F16" s="24">
        <v>24</v>
      </c>
      <c r="G16" s="24"/>
      <c r="H16" s="24"/>
      <c r="I16" s="24">
        <v>0</v>
      </c>
      <c r="J16" s="21"/>
      <c r="K16" s="24">
        <v>0</v>
      </c>
      <c r="L16" s="10">
        <f t="shared" si="0"/>
        <v>0</v>
      </c>
      <c r="M16" s="24">
        <v>84</v>
      </c>
      <c r="N16" s="15">
        <v>0.85</v>
      </c>
    </row>
    <row r="17" spans="1:14" s="11" customFormat="1" ht="25.5" x14ac:dyDescent="0.2">
      <c r="A17" s="22" t="s">
        <v>35</v>
      </c>
      <c r="B17" s="24" t="s">
        <v>45</v>
      </c>
      <c r="C17" s="23" t="s">
        <v>39</v>
      </c>
      <c r="D17" s="9" t="s">
        <v>33</v>
      </c>
      <c r="E17" s="24">
        <v>19</v>
      </c>
      <c r="F17" s="24">
        <v>17</v>
      </c>
      <c r="G17" s="24"/>
      <c r="H17" s="24"/>
      <c r="I17" s="24">
        <v>2</v>
      </c>
      <c r="J17" s="21"/>
      <c r="K17" s="24">
        <v>0</v>
      </c>
      <c r="L17" s="10">
        <f t="shared" si="0"/>
        <v>0</v>
      </c>
      <c r="M17" s="24">
        <v>88</v>
      </c>
      <c r="N17" s="15">
        <v>0.82</v>
      </c>
    </row>
    <row r="18" spans="1:14" s="11" customFormat="1" ht="25.5" x14ac:dyDescent="0.2">
      <c r="A18" s="11" t="s">
        <v>36</v>
      </c>
      <c r="B18" s="25" t="s">
        <v>41</v>
      </c>
      <c r="C18" s="23" t="s">
        <v>37</v>
      </c>
      <c r="D18" s="9" t="s">
        <v>33</v>
      </c>
      <c r="E18" s="9">
        <v>24</v>
      </c>
      <c r="F18" s="9">
        <v>23</v>
      </c>
      <c r="G18" s="24"/>
      <c r="H18" s="10"/>
      <c r="I18" s="9">
        <v>1</v>
      </c>
      <c r="J18" s="10"/>
      <c r="K18" s="9">
        <v>0</v>
      </c>
      <c r="L18" s="10">
        <f>K18/E18</f>
        <v>0</v>
      </c>
      <c r="M18" s="9">
        <v>71</v>
      </c>
      <c r="N18" s="15">
        <v>0.75</v>
      </c>
    </row>
    <row r="19" spans="1:14" s="11" customFormat="1" ht="25.5" x14ac:dyDescent="0.2">
      <c r="A19" s="22" t="s">
        <v>36</v>
      </c>
      <c r="B19" s="9" t="s">
        <v>44</v>
      </c>
      <c r="C19" s="23" t="s">
        <v>37</v>
      </c>
      <c r="D19" s="9" t="s">
        <v>33</v>
      </c>
      <c r="E19" s="9">
        <v>24</v>
      </c>
      <c r="F19" s="9">
        <v>23</v>
      </c>
      <c r="G19" s="24"/>
      <c r="H19" s="10"/>
      <c r="I19" s="9">
        <v>1</v>
      </c>
      <c r="J19" s="10"/>
      <c r="K19" s="9">
        <v>0</v>
      </c>
      <c r="L19" s="10">
        <f>K19/E19</f>
        <v>0</v>
      </c>
      <c r="M19" s="9">
        <v>98</v>
      </c>
      <c r="N19" s="15">
        <v>0.8</v>
      </c>
    </row>
    <row r="20" spans="1:14" s="11" customFormat="1" ht="25.5" x14ac:dyDescent="0.2">
      <c r="A20" s="22" t="s">
        <v>36</v>
      </c>
      <c r="B20" s="9" t="s">
        <v>41</v>
      </c>
      <c r="C20" s="23" t="s">
        <v>39</v>
      </c>
      <c r="D20" s="9" t="s">
        <v>33</v>
      </c>
      <c r="E20" s="9">
        <v>14</v>
      </c>
      <c r="F20" s="9">
        <v>13</v>
      </c>
      <c r="G20" s="24"/>
      <c r="H20" s="10"/>
      <c r="I20" s="9">
        <v>1</v>
      </c>
      <c r="J20" s="10"/>
      <c r="K20" s="9">
        <v>0</v>
      </c>
      <c r="L20" s="10">
        <f>K20/E20</f>
        <v>0</v>
      </c>
      <c r="M20" s="9">
        <v>98</v>
      </c>
      <c r="N20" s="15">
        <v>0.8</v>
      </c>
    </row>
    <row r="21" spans="1:14" s="11" customFormat="1" ht="25.5" x14ac:dyDescent="0.2">
      <c r="A21" s="22" t="s">
        <v>36</v>
      </c>
      <c r="B21" s="9" t="s">
        <v>44</v>
      </c>
      <c r="C21" s="23" t="s">
        <v>39</v>
      </c>
      <c r="D21" s="9" t="s">
        <v>33</v>
      </c>
      <c r="E21" s="9">
        <v>14</v>
      </c>
      <c r="F21" s="9">
        <v>13</v>
      </c>
      <c r="G21" s="24"/>
      <c r="H21" s="10"/>
      <c r="I21" s="9">
        <v>1</v>
      </c>
      <c r="J21" s="10"/>
      <c r="K21" s="9">
        <v>0</v>
      </c>
      <c r="L21" s="10">
        <f>K21/E21</f>
        <v>0</v>
      </c>
      <c r="M21" s="9">
        <v>98</v>
      </c>
      <c r="N21" s="15">
        <v>0.8</v>
      </c>
    </row>
    <row r="22" spans="1:14" ht="13.5" thickBot="1" x14ac:dyDescent="0.25">
      <c r="A22" s="16" t="s">
        <v>24</v>
      </c>
      <c r="B22" s="17" t="s">
        <v>25</v>
      </c>
      <c r="C22" s="17" t="s">
        <v>25</v>
      </c>
      <c r="D22" s="17" t="s">
        <v>25</v>
      </c>
      <c r="E22" s="17">
        <f>SUM(E14:E21)</f>
        <v>162</v>
      </c>
      <c r="F22" s="17">
        <f>SUM(F14:F21)</f>
        <v>154</v>
      </c>
      <c r="G22" s="17">
        <f>SUM(G14:G21)</f>
        <v>0</v>
      </c>
      <c r="H22" s="18">
        <f>SUM(F22:G22)/E22</f>
        <v>0.95061728395061729</v>
      </c>
      <c r="I22" s="17">
        <f t="shared" ref="I22" si="1">(E22-SUM(F22:G22))-K22</f>
        <v>8</v>
      </c>
      <c r="J22" s="18">
        <f t="shared" ref="J22" si="2">I22/E22</f>
        <v>4.9382716049382713E-2</v>
      </c>
      <c r="K22" s="17">
        <f>SUM(K14:K21)</f>
        <v>0</v>
      </c>
      <c r="L22" s="18">
        <f t="shared" ref="L22" si="3">K22/E22</f>
        <v>0</v>
      </c>
      <c r="M22" s="17">
        <f>AVERAGE(M14:M21)</f>
        <v>89.5</v>
      </c>
      <c r="N22" s="19">
        <f>AVERAGE(N14:N21)</f>
        <v>0.8274999999999999</v>
      </c>
    </row>
    <row r="24" spans="1:14" ht="120" customHeight="1" x14ac:dyDescent="0.2">
      <c r="A24" s="34" t="s">
        <v>26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</row>
    <row r="26" spans="1:14" x14ac:dyDescent="0.2">
      <c r="A26" s="12"/>
    </row>
    <row r="27" spans="1:14" x14ac:dyDescent="0.2">
      <c r="B27" s="41" t="s">
        <v>27</v>
      </c>
      <c r="C27" s="41"/>
      <c r="D27" s="41"/>
      <c r="G27" s="26" t="s">
        <v>28</v>
      </c>
      <c r="H27" s="26"/>
      <c r="I27" s="26"/>
      <c r="J27" s="26"/>
    </row>
    <row r="28" spans="1:14" ht="62.25" customHeight="1" x14ac:dyDescent="0.2">
      <c r="B28" s="42"/>
      <c r="C28" s="42"/>
      <c r="D28" s="42"/>
      <c r="G28" s="38"/>
      <c r="H28" s="38"/>
      <c r="I28" s="38"/>
      <c r="J28" s="38"/>
    </row>
    <row r="29" spans="1:14" hidden="1" x14ac:dyDescent="0.2">
      <c r="A29" s="43" t="e">
        <v>#REF!</v>
      </c>
      <c r="B29" s="43"/>
      <c r="C29" s="6"/>
      <c r="E29" s="43"/>
      <c r="F29" s="43"/>
      <c r="G29" s="43"/>
      <c r="H29" s="43"/>
    </row>
    <row r="30" spans="1:14" hidden="1" x14ac:dyDescent="0.2"/>
    <row r="31" spans="1:14" ht="45" customHeight="1" x14ac:dyDescent="0.2">
      <c r="B31" s="44" t="str">
        <f>B10</f>
        <v>MCA. EDITH FONSECA GUZMAN</v>
      </c>
      <c r="C31" s="44"/>
      <c r="D31" s="44"/>
      <c r="E31" s="13"/>
      <c r="F31" s="13"/>
      <c r="G31" s="44"/>
      <c r="H31" s="44"/>
      <c r="I31" s="44"/>
      <c r="J31" s="44"/>
    </row>
  </sheetData>
  <mergeCells count="31">
    <mergeCell ref="A29:B29"/>
    <mergeCell ref="E29:H29"/>
    <mergeCell ref="B31:D31"/>
    <mergeCell ref="G31:J31"/>
    <mergeCell ref="M12:M13"/>
    <mergeCell ref="N12:N13"/>
    <mergeCell ref="A24:N24"/>
    <mergeCell ref="B28:D28"/>
    <mergeCell ref="G28:J28"/>
    <mergeCell ref="B27:D27"/>
    <mergeCell ref="G27:J27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4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8" t="str">
        <f>'1'!L8</f>
        <v xml:space="preserve"> ENERO  JUNIO 2024</v>
      </c>
      <c r="M8" s="38"/>
      <c r="N8" s="38"/>
    </row>
    <row r="10" spans="1:14" x14ac:dyDescent="0.2">
      <c r="A10" s="4" t="s">
        <v>8</v>
      </c>
      <c r="B10" s="38" t="str">
        <f>'1'!B10</f>
        <v>MCA. EDITH FONSECA GUZMAN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2">
      <c r="A14" s="9" t="str">
        <f>'1'!A14</f>
        <v>DISEÑO ORGANIZACIONAL</v>
      </c>
      <c r="B14" s="9"/>
      <c r="C14" s="9" t="str">
        <f>'1'!C14</f>
        <v>607-A</v>
      </c>
      <c r="D14" s="9" t="str">
        <f>'1'!D14</f>
        <v>IGEM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'1'!A19</f>
        <v>EL EMPRENDEDOR Y LA INNOVACIÓN</v>
      </c>
      <c r="B15" s="9"/>
      <c r="C15" s="9" t="str">
        <f>'1'!C15</f>
        <v>607-B</v>
      </c>
      <c r="D15" s="9" t="str">
        <f>'1'!D15</f>
        <v>IGEM</v>
      </c>
      <c r="E15" s="9">
        <f>'1'!E15</f>
        <v>19</v>
      </c>
      <c r="F15" s="9"/>
      <c r="G15" s="9"/>
      <c r="H15" s="10">
        <f t="shared" si="0"/>
        <v>0</v>
      </c>
      <c r="I15" s="9">
        <f t="shared" si="1"/>
        <v>19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e">
        <f>'1'!#REF!</f>
        <v>#REF!</v>
      </c>
      <c r="B16" s="9"/>
      <c r="C16" s="9" t="str">
        <f>'1'!C18</f>
        <v>607-A</v>
      </c>
      <c r="D16" s="9" t="str">
        <f>'1'!D18</f>
        <v>IGEM</v>
      </c>
      <c r="E16" s="9">
        <f>'1'!E18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e">
        <f>'1'!#REF!</f>
        <v>#REF!</v>
      </c>
      <c r="B17" s="9"/>
      <c r="C17" s="9" t="str">
        <f>'1'!C19</f>
        <v>607-B</v>
      </c>
      <c r="D17" s="9" t="str">
        <f>'1'!D19</f>
        <v>IGEM</v>
      </c>
      <c r="E17" s="9">
        <f>'1'!E19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>
        <f>'1'!C20</f>
        <v>0</v>
      </c>
      <c r="D18" s="9">
        <f>'1'!D20</f>
        <v>0</v>
      </c>
      <c r="E18" s="9">
        <f>'1'!E20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MCA. EDITH FONSECA GUZMAN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 t="s">
        <v>29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8" t="str">
        <f>'1'!L8</f>
        <v xml:space="preserve"> ENERO  JUNIO 2024</v>
      </c>
      <c r="M8" s="38"/>
      <c r="N8" s="38"/>
    </row>
    <row r="10" spans="1:14" x14ac:dyDescent="0.2">
      <c r="A10" s="4" t="s">
        <v>8</v>
      </c>
      <c r="B10" s="38" t="str">
        <f>'1'!B10</f>
        <v>MCA. EDITH FONSECA GUZMAN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2">
      <c r="A14" s="9" t="str">
        <f>'1'!A14</f>
        <v>DISEÑO ORGANIZACIONAL</v>
      </c>
      <c r="B14" s="9"/>
      <c r="C14" s="9" t="str">
        <f>'1'!C14</f>
        <v>607-A</v>
      </c>
      <c r="D14" s="9" t="str">
        <f>'1'!D14</f>
        <v>IGEM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'1'!A19</f>
        <v>EL EMPRENDEDOR Y LA INNOVACIÓN</v>
      </c>
      <c r="B15" s="9"/>
      <c r="C15" s="9" t="str">
        <f>'1'!C15</f>
        <v>607-B</v>
      </c>
      <c r="D15" s="9" t="str">
        <f>'1'!D15</f>
        <v>IGEM</v>
      </c>
      <c r="E15" s="9">
        <f>'1'!E15</f>
        <v>19</v>
      </c>
      <c r="F15" s="9"/>
      <c r="G15" s="9"/>
      <c r="H15" s="10">
        <f t="shared" si="0"/>
        <v>0</v>
      </c>
      <c r="I15" s="9">
        <f t="shared" si="1"/>
        <v>19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e">
        <f>'1'!#REF!</f>
        <v>#REF!</v>
      </c>
      <c r="B16" s="9"/>
      <c r="C16" s="9" t="str">
        <f>'1'!C18</f>
        <v>607-A</v>
      </c>
      <c r="D16" s="9" t="str">
        <f>'1'!D18</f>
        <v>IGEM</v>
      </c>
      <c r="E16" s="9">
        <f>'1'!E18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e">
        <f>'1'!#REF!</f>
        <v>#REF!</v>
      </c>
      <c r="B17" s="9"/>
      <c r="C17" s="9" t="str">
        <f>'1'!C19</f>
        <v>607-B</v>
      </c>
      <c r="D17" s="9" t="str">
        <f>'1'!D19</f>
        <v>IGEM</v>
      </c>
      <c r="E17" s="9">
        <f>'1'!E19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>
        <f>'1'!C20</f>
        <v>0</v>
      </c>
      <c r="D18" s="9">
        <f>'1'!D20</f>
        <v>0</v>
      </c>
      <c r="E18" s="9">
        <f>'1'!E20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MCA. EDITH FONSECA GUZMAN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Edith Fonseca Guzman</cp:lastModifiedBy>
  <cp:revision/>
  <dcterms:created xsi:type="dcterms:W3CDTF">2021-11-22T14:45:25Z</dcterms:created>
  <dcterms:modified xsi:type="dcterms:W3CDTF">2024-05-23T04:47:49Z</dcterms:modified>
  <cp:category/>
  <cp:contentStatus/>
</cp:coreProperties>
</file>