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Escritorio/"/>
    </mc:Choice>
  </mc:AlternateContent>
  <bookViews>
    <workbookView xWindow="0" yWindow="0" windowWidth="14380" windowHeight="41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'2'!$A$1:$N$28</definedName>
    <definedName name="_xlnm.Print_Area" localSheetId="2">'3'!$A$1:$N$33</definedName>
    <definedName name="_xlnm.Print_Area" localSheetId="3">'4'!$A$1:$N$34</definedName>
    <definedName name="_xlnm.Print_Area" localSheetId="4">Final!$A$1:$N$28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4" l="1"/>
  <c r="L18" i="24"/>
  <c r="L17" i="24"/>
  <c r="L16" i="24"/>
  <c r="L15" i="24"/>
  <c r="L14" i="24"/>
  <c r="L23" i="23" l="1"/>
  <c r="L21" i="23"/>
  <c r="L19" i="23"/>
  <c r="L17" i="23"/>
  <c r="L15" i="23"/>
  <c r="L22" i="23"/>
  <c r="L20" i="23"/>
  <c r="L18" i="23"/>
  <c r="L16" i="23"/>
  <c r="L14" i="23"/>
  <c r="L18" i="22" l="1"/>
  <c r="L17" i="22"/>
  <c r="L16" i="22"/>
  <c r="L15" i="22"/>
  <c r="L14" i="22"/>
  <c r="K19" i="22"/>
  <c r="M19" i="22"/>
  <c r="N19" i="22"/>
  <c r="L16" i="10" l="1"/>
  <c r="L17" i="10"/>
  <c r="N19" i="25" l="1"/>
  <c r="M19" i="25"/>
  <c r="K19" i="25"/>
  <c r="G19" i="25"/>
  <c r="F19" i="25"/>
  <c r="B10" i="25"/>
  <c r="B28" i="25" s="1"/>
  <c r="L8" i="25"/>
  <c r="H8" i="25"/>
  <c r="E8" i="25"/>
  <c r="N25" i="24"/>
  <c r="M25" i="24"/>
  <c r="K25" i="24"/>
  <c r="G25" i="24"/>
  <c r="F25" i="24"/>
  <c r="B10" i="24"/>
  <c r="B34" i="24" s="1"/>
  <c r="L8" i="24"/>
  <c r="H8" i="24"/>
  <c r="E8" i="24"/>
  <c r="N24" i="23"/>
  <c r="M24" i="23"/>
  <c r="K24" i="23"/>
  <c r="G24" i="23"/>
  <c r="F24" i="23"/>
  <c r="B10" i="23"/>
  <c r="B33" i="23" s="1"/>
  <c r="L8" i="23"/>
  <c r="H8" i="23"/>
  <c r="E8" i="23"/>
  <c r="B10" i="22"/>
  <c r="B28" i="22" s="1"/>
  <c r="H8" i="22"/>
  <c r="E8" i="22"/>
  <c r="G19" i="22"/>
  <c r="F19" i="22"/>
  <c r="B29" i="10"/>
  <c r="N20" i="10"/>
  <c r="M20" i="10"/>
  <c r="K20" i="10"/>
  <c r="G20" i="10"/>
  <c r="F20" i="10"/>
  <c r="E20" i="10"/>
  <c r="L19" i="10"/>
  <c r="L18" i="10"/>
  <c r="L15" i="10"/>
  <c r="L14" i="10"/>
  <c r="E19" i="25" l="1"/>
  <c r="E25" i="24"/>
  <c r="E24" i="23"/>
  <c r="E19" i="22"/>
  <c r="L19" i="22" s="1"/>
  <c r="I20" i="10"/>
  <c r="J20" i="10" s="1"/>
  <c r="H20" i="10"/>
  <c r="L20" i="10"/>
  <c r="I19" i="25" l="1"/>
  <c r="J19" i="25" s="1"/>
  <c r="L19" i="25"/>
  <c r="H19" i="25"/>
  <c r="I25" i="24"/>
  <c r="J25" i="24" s="1"/>
  <c r="L25" i="24"/>
  <c r="H25" i="24"/>
  <c r="I24" i="23"/>
  <c r="J24" i="23" s="1"/>
  <c r="L24" i="23"/>
  <c r="H24" i="23"/>
  <c r="J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<sst xmlns="http://schemas.openxmlformats.org/spreadsheetml/2006/main" count="289" uniqueCount="51">
  <si>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</si>
  <si>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</si>
  <si>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</si>
  <si>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</si>
  <si>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</si>
  <si>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</si>
  <si>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</si>
  <si>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</si>
  <si>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</si>
  <si>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</si>
  <si>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</si>
  <si>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</si>
  <si>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</si>
  <si>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</si>
  <si>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</si>
  <si>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</si>
  <si>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</si>
  <si>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</si>
  <si>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</si>
  <si>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</si>
  <si>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</si>
  <si>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</si>
  <si>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</si>
  <si>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</si>
  <si>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</si>
  <si>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</si>
  <si>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</si>
  <si>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</si>
  <si>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</si>
  <si>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</si>
  <si>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</si>
  <si>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</si>
  <si>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</si>
  <si>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</si>
  <si>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</si>
  <si>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</si>
  <si>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</si>
  <si>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</si>
  <si>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</si>
  <si>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</si>
  <si>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</si>
  <si>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</si>
  <si>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</si>
  <si>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</si>
  <si>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</si>
  <si>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III</t>
  </si>
  <si>
    <t>AGOSTO 2024-DICIEMBRE 2024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</si>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</sst>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24</xdr:row>
      <xdr:rowOff>78441</xdr:rowOff>
    </xdr:from>
    <xdr:to>
      <xdr:col>3</xdr:col>
      <xdr:colOff>920051</xdr:colOff>
      <xdr:row>24</xdr:row>
      <xdr:rowOff>720573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9559" y="6073588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5" zoomScale="106" zoomScaleNormal="106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3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46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0" customFormat="1" ht="25" x14ac:dyDescent="0.25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85</v>
      </c>
      <c r="N14" s="14">
        <v>0.88</v>
      </c>
    </row>
    <row r="15" spans="1:14" s="10" customFormat="1" x14ac:dyDescent="0.25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88</v>
      </c>
      <c r="N15" s="14">
        <v>0.82</v>
      </c>
    </row>
    <row r="16" spans="1:14" s="10" customFormat="1" x14ac:dyDescent="0.25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90</v>
      </c>
      <c r="N16" s="14">
        <v>0.9</v>
      </c>
    </row>
    <row r="17" spans="1:14" s="10" customFormat="1" x14ac:dyDescent="0.25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90</v>
      </c>
      <c r="N17" s="14">
        <v>0.9</v>
      </c>
    </row>
    <row r="18" spans="1:14" s="10" customFormat="1" x14ac:dyDescent="0.25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5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93</v>
      </c>
      <c r="N19" s="14">
        <v>0.8</v>
      </c>
    </row>
    <row r="20" spans="1:14" ht="13" thickBot="1" x14ac:dyDescent="0.3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90.166666666666671</v>
      </c>
      <c r="N20" s="18">
        <f>AVERAGE(N14:N19)</f>
        <v>0.875</v>
      </c>
    </row>
    <row r="22" spans="1:14" ht="120" customHeight="1" x14ac:dyDescent="0.25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4" spans="1:14" x14ac:dyDescent="0.25">
      <c r="A24" s="11"/>
    </row>
    <row r="25" spans="1:14" ht="13" x14ac:dyDescent="0.3">
      <c r="B25" s="30" t="s">
        <v>27</v>
      </c>
      <c r="C25" s="30"/>
      <c r="D25" s="30"/>
      <c r="G25" s="31" t="s">
        <v>28</v>
      </c>
      <c r="H25" s="31"/>
      <c r="I25" s="31"/>
      <c r="J25" s="31"/>
    </row>
    <row r="26" spans="1:14" ht="62.25" customHeight="1" x14ac:dyDescent="0.25">
      <c r="B26" s="32"/>
      <c r="C26" s="32"/>
      <c r="D26" s="32"/>
      <c r="G26" s="33"/>
      <c r="H26" s="33"/>
      <c r="I26" s="33"/>
      <c r="J26" s="33"/>
    </row>
    <row r="27" spans="1:14" hidden="1" x14ac:dyDescent="0.25">
      <c r="A27" s="26" t="e">
        <v>#REF!</v>
      </c>
      <c r="B27" s="26"/>
      <c r="C27" s="6"/>
      <c r="E27" s="26"/>
      <c r="F27" s="26"/>
      <c r="G27" s="26"/>
      <c r="H27" s="26"/>
    </row>
    <row r="28" spans="1:14" hidden="1" x14ac:dyDescent="0.25"/>
    <row r="29" spans="1:14" ht="45" customHeight="1" x14ac:dyDescent="0.25">
      <c r="B29" s="27" t="str">
        <f>B10</f>
        <v>MCA. EDITH FONSECA GUZMAN</v>
      </c>
      <c r="C29" s="27"/>
      <c r="D29" s="27"/>
      <c r="E29" s="12"/>
      <c r="F29" s="12"/>
      <c r="G29" s="27"/>
      <c r="H29" s="27"/>
      <c r="I29" s="27"/>
      <c r="J29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9" t="s">
        <v>7</v>
      </c>
      <c r="J8" s="39"/>
      <c r="K8" s="39"/>
      <c r="L8" s="33" t="s">
        <v>46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0" customFormat="1" ht="25" x14ac:dyDescent="0.25">
      <c r="A14" s="21" t="s">
        <v>35</v>
      </c>
      <c r="B14" s="8" t="s">
        <v>34</v>
      </c>
      <c r="C14" s="22" t="s">
        <v>40</v>
      </c>
      <c r="D14" s="8" t="s">
        <v>33</v>
      </c>
      <c r="E14" s="8">
        <v>26</v>
      </c>
      <c r="F14" s="8">
        <v>24</v>
      </c>
      <c r="G14" s="8"/>
      <c r="H14" s="9"/>
      <c r="I14" s="8">
        <v>2</v>
      </c>
      <c r="J14" s="9"/>
      <c r="K14" s="8">
        <v>0</v>
      </c>
      <c r="L14" s="9">
        <f t="shared" ref="L14:L16" si="0">K14/E14</f>
        <v>0</v>
      </c>
      <c r="M14" s="8">
        <v>92</v>
      </c>
      <c r="N14" s="14">
        <v>0.92</v>
      </c>
    </row>
    <row r="15" spans="1:14" s="10" customFormat="1" x14ac:dyDescent="0.25">
      <c r="A15" s="21" t="s">
        <v>36</v>
      </c>
      <c r="B15" s="8" t="s">
        <v>34</v>
      </c>
      <c r="C15" s="22" t="s">
        <v>41</v>
      </c>
      <c r="D15" s="8" t="s">
        <v>33</v>
      </c>
      <c r="E15" s="8">
        <v>35</v>
      </c>
      <c r="F15" s="8">
        <v>31</v>
      </c>
      <c r="G15" s="8"/>
      <c r="H15" s="9"/>
      <c r="I15" s="8">
        <v>4</v>
      </c>
      <c r="J15" s="9"/>
      <c r="K15" s="8">
        <v>0</v>
      </c>
      <c r="L15" s="9">
        <f t="shared" si="0"/>
        <v>0</v>
      </c>
      <c r="M15" s="8">
        <v>87</v>
      </c>
      <c r="N15" s="14">
        <v>0.85</v>
      </c>
    </row>
    <row r="16" spans="1:14" s="10" customFormat="1" x14ac:dyDescent="0.25">
      <c r="A16" s="21" t="s">
        <v>37</v>
      </c>
      <c r="B16" s="23" t="s">
        <v>45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69</v>
      </c>
      <c r="N16" s="14">
        <v>0.87</v>
      </c>
    </row>
    <row r="17" spans="1:14" s="10" customFormat="1" x14ac:dyDescent="0.25">
      <c r="A17" s="10" t="s">
        <v>38</v>
      </c>
      <c r="B17" s="24" t="s">
        <v>34</v>
      </c>
      <c r="C17" s="22" t="s">
        <v>43</v>
      </c>
      <c r="D17" s="8" t="s">
        <v>33</v>
      </c>
      <c r="E17" s="8">
        <v>23</v>
      </c>
      <c r="F17" s="8">
        <v>23</v>
      </c>
      <c r="G17" s="8"/>
      <c r="H17" s="9"/>
      <c r="I17" s="8">
        <v>0</v>
      </c>
      <c r="J17" s="9"/>
      <c r="K17" s="8">
        <v>0</v>
      </c>
      <c r="L17" s="9">
        <f>K17/E17</f>
        <v>0</v>
      </c>
      <c r="M17" s="8">
        <v>98</v>
      </c>
      <c r="N17" s="14">
        <v>0.52</v>
      </c>
    </row>
    <row r="18" spans="1:14" s="10" customFormat="1" x14ac:dyDescent="0.25">
      <c r="A18" s="10" t="s">
        <v>38</v>
      </c>
      <c r="B18" s="8" t="s">
        <v>34</v>
      </c>
      <c r="C18" s="22" t="s">
        <v>44</v>
      </c>
      <c r="D18" s="8" t="s">
        <v>33</v>
      </c>
      <c r="E18" s="8">
        <v>15</v>
      </c>
      <c r="F18" s="8">
        <v>15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100</v>
      </c>
      <c r="N18" s="14">
        <v>1</v>
      </c>
    </row>
    <row r="19" spans="1:14" ht="13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132</v>
      </c>
      <c r="F19" s="16">
        <f>SUM(F14:F18)</f>
        <v>122</v>
      </c>
      <c r="G19" s="16">
        <f>SUM(G14:G18)</f>
        <v>0</v>
      </c>
      <c r="H19" s="17"/>
      <c r="I19" s="16"/>
      <c r="J19" s="17">
        <f t="shared" ref="J19" si="1">I19/E19</f>
        <v>0</v>
      </c>
      <c r="K19" s="16">
        <f>SUM(K14:K18)</f>
        <v>0</v>
      </c>
      <c r="L19" s="17">
        <f t="shared" ref="L19" si="2">K19/E19</f>
        <v>0</v>
      </c>
      <c r="M19" s="16">
        <f>AVERAGE(M14:M18)</f>
        <v>89.2</v>
      </c>
      <c r="N19" s="18">
        <f>AVERAGE(N14:N18)</f>
        <v>0.83200000000000007</v>
      </c>
    </row>
    <row r="21" spans="1:14" ht="120" customHeight="1" x14ac:dyDescent="0.25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5">
      <c r="A23" s="11"/>
    </row>
    <row r="24" spans="1:14" ht="13" x14ac:dyDescent="0.3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5">
      <c r="B25" s="32"/>
      <c r="C25" s="32"/>
      <c r="D25" s="32"/>
      <c r="G25" s="33"/>
      <c r="H25" s="33"/>
      <c r="I25" s="33"/>
      <c r="J25" s="33"/>
    </row>
    <row r="26" spans="1:14" hidden="1" x14ac:dyDescent="0.25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5"/>
    <row r="28" spans="1:14" ht="45" customHeight="1" x14ac:dyDescent="0.25">
      <c r="B28" s="27" t="str">
        <f>B10</f>
        <v>MCA. EDITH FONSECA GUZMAN</v>
      </c>
      <c r="C28" s="27"/>
      <c r="D28" s="27"/>
      <c r="E28" s="12"/>
      <c r="F28" s="12"/>
      <c r="G28" s="27"/>
      <c r="H28" s="27"/>
      <c r="I28" s="27"/>
      <c r="J28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8" zoomScale="85" zoomScaleNormal="85" zoomScaleSheetLayoutView="100" workbookViewId="0">
      <selection activeCell="A15" sqref="A15:N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9" t="s">
        <v>7</v>
      </c>
      <c r="J8" s="39"/>
      <c r="K8" s="39"/>
      <c r="L8" s="33" t="str">
        <f>'1'!L8</f>
        <v>AGOSTO 2024-DICIEMBRE 2024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0" customFormat="1" ht="25" x14ac:dyDescent="0.25">
      <c r="A14" s="21" t="s">
        <v>35</v>
      </c>
      <c r="B14" s="8" t="s">
        <v>45</v>
      </c>
      <c r="C14" s="22" t="s">
        <v>40</v>
      </c>
      <c r="D14" s="8" t="s">
        <v>33</v>
      </c>
      <c r="E14" s="8">
        <v>26</v>
      </c>
      <c r="F14" s="8">
        <v>25</v>
      </c>
      <c r="G14" s="8"/>
      <c r="H14" s="9"/>
      <c r="I14" s="8">
        <v>1</v>
      </c>
      <c r="J14" s="9"/>
      <c r="K14" s="8">
        <v>0</v>
      </c>
      <c r="L14" s="9">
        <f t="shared" ref="L14:L18" si="0">K14/E14</f>
        <v>0</v>
      </c>
      <c r="M14" s="8">
        <v>95</v>
      </c>
      <c r="N14" s="14">
        <v>0.96</v>
      </c>
    </row>
    <row r="15" spans="1:14" s="10" customFormat="1" ht="25" x14ac:dyDescent="0.25">
      <c r="A15" s="21" t="s">
        <v>35</v>
      </c>
      <c r="B15" s="8" t="s">
        <v>47</v>
      </c>
      <c r="C15" s="22" t="s">
        <v>40</v>
      </c>
      <c r="D15" s="8" t="s">
        <v>33</v>
      </c>
      <c r="E15" s="8">
        <v>26</v>
      </c>
      <c r="F15" s="8">
        <v>25</v>
      </c>
      <c r="G15" s="8"/>
      <c r="H15" s="9"/>
      <c r="I15" s="8">
        <v>1</v>
      </c>
      <c r="J15" s="9"/>
      <c r="K15" s="8">
        <v>0</v>
      </c>
      <c r="L15" s="9">
        <f t="shared" ref="L15" si="1">K15/E15</f>
        <v>0</v>
      </c>
      <c r="M15" s="8">
        <v>95</v>
      </c>
      <c r="N15" s="14">
        <v>0.96</v>
      </c>
    </row>
    <row r="16" spans="1:14" s="10" customFormat="1" ht="25" x14ac:dyDescent="0.25">
      <c r="A16" s="21" t="s">
        <v>36</v>
      </c>
      <c r="B16" s="8" t="s">
        <v>45</v>
      </c>
      <c r="C16" s="22" t="s">
        <v>41</v>
      </c>
      <c r="D16" s="8" t="s">
        <v>33</v>
      </c>
      <c r="E16" s="8">
        <v>35</v>
      </c>
      <c r="F16" s="8">
        <v>34</v>
      </c>
      <c r="G16" s="8"/>
      <c r="H16" s="9"/>
      <c r="I16" s="8">
        <v>1</v>
      </c>
      <c r="J16" s="9"/>
      <c r="K16" s="8">
        <v>0</v>
      </c>
      <c r="L16" s="9">
        <f t="shared" si="0"/>
        <v>0</v>
      </c>
      <c r="M16" s="8">
        <v>94</v>
      </c>
      <c r="N16" s="14">
        <v>0.77</v>
      </c>
    </row>
    <row r="17" spans="1:14" s="10" customFormat="1" ht="25" x14ac:dyDescent="0.25">
      <c r="A17" s="21" t="s">
        <v>36</v>
      </c>
      <c r="B17" s="8" t="s">
        <v>47</v>
      </c>
      <c r="C17" s="22" t="s">
        <v>41</v>
      </c>
      <c r="D17" s="8" t="s">
        <v>33</v>
      </c>
      <c r="E17" s="8">
        <v>35</v>
      </c>
      <c r="F17" s="8">
        <v>31</v>
      </c>
      <c r="G17" s="8"/>
      <c r="H17" s="9"/>
      <c r="I17" s="8">
        <v>4</v>
      </c>
      <c r="J17" s="9"/>
      <c r="K17" s="8">
        <v>0</v>
      </c>
      <c r="L17" s="9">
        <f t="shared" ref="L17" si="2">K17/E17</f>
        <v>0</v>
      </c>
      <c r="M17" s="8">
        <v>88</v>
      </c>
      <c r="N17" s="14">
        <v>0.88</v>
      </c>
    </row>
    <row r="18" spans="1:14" s="10" customFormat="1" ht="25" x14ac:dyDescent="0.25">
      <c r="A18" s="21" t="s">
        <v>37</v>
      </c>
      <c r="B18" s="23" t="s">
        <v>47</v>
      </c>
      <c r="C18" s="22" t="s">
        <v>42</v>
      </c>
      <c r="D18" s="8" t="s">
        <v>33</v>
      </c>
      <c r="E18" s="23">
        <v>33</v>
      </c>
      <c r="F18" s="8">
        <v>30</v>
      </c>
      <c r="G18" s="8"/>
      <c r="H18" s="9"/>
      <c r="I18" s="8">
        <v>3</v>
      </c>
      <c r="J18" s="9"/>
      <c r="K18" s="23">
        <v>0</v>
      </c>
      <c r="L18" s="9">
        <f t="shared" si="0"/>
        <v>0</v>
      </c>
      <c r="M18" s="23">
        <v>90</v>
      </c>
      <c r="N18" s="14">
        <v>0.87</v>
      </c>
    </row>
    <row r="19" spans="1:14" s="10" customFormat="1" ht="25" x14ac:dyDescent="0.25">
      <c r="A19" s="21" t="s">
        <v>37</v>
      </c>
      <c r="B19" s="23" t="s">
        <v>48</v>
      </c>
      <c r="C19" s="22" t="s">
        <v>42</v>
      </c>
      <c r="D19" s="8" t="s">
        <v>33</v>
      </c>
      <c r="E19" s="23">
        <v>33</v>
      </c>
      <c r="F19" s="8">
        <v>30</v>
      </c>
      <c r="G19" s="8"/>
      <c r="H19" s="9"/>
      <c r="I19" s="8">
        <v>3</v>
      </c>
      <c r="J19" s="9"/>
      <c r="K19" s="23">
        <v>0</v>
      </c>
      <c r="L19" s="9">
        <f t="shared" ref="L19" si="3">K19/E19</f>
        <v>0</v>
      </c>
      <c r="M19" s="23">
        <v>90</v>
      </c>
      <c r="N19" s="14">
        <v>0.87</v>
      </c>
    </row>
    <row r="20" spans="1:14" s="10" customFormat="1" ht="25" x14ac:dyDescent="0.25">
      <c r="A20" s="20" t="s">
        <v>38</v>
      </c>
      <c r="B20" s="24" t="s">
        <v>45</v>
      </c>
      <c r="C20" s="22" t="s">
        <v>43</v>
      </c>
      <c r="D20" s="8" t="s">
        <v>33</v>
      </c>
      <c r="E20" s="8">
        <v>23</v>
      </c>
      <c r="F20" s="8">
        <v>23</v>
      </c>
      <c r="G20" s="8"/>
      <c r="H20" s="9"/>
      <c r="I20" s="8">
        <v>0</v>
      </c>
      <c r="J20" s="9"/>
      <c r="K20" s="8">
        <v>0</v>
      </c>
      <c r="L20" s="9">
        <f>K20/E20</f>
        <v>0</v>
      </c>
      <c r="M20" s="8">
        <v>100</v>
      </c>
      <c r="N20" s="14">
        <v>1</v>
      </c>
    </row>
    <row r="21" spans="1:14" s="10" customFormat="1" ht="25" x14ac:dyDescent="0.25">
      <c r="A21" s="20" t="s">
        <v>38</v>
      </c>
      <c r="B21" s="24" t="s">
        <v>47</v>
      </c>
      <c r="C21" s="22" t="s">
        <v>43</v>
      </c>
      <c r="D21" s="8" t="s">
        <v>33</v>
      </c>
      <c r="E21" s="8">
        <v>23</v>
      </c>
      <c r="F21" s="8">
        <v>23</v>
      </c>
      <c r="G21" s="8"/>
      <c r="H21" s="9"/>
      <c r="I21" s="8">
        <v>0</v>
      </c>
      <c r="J21" s="9"/>
      <c r="K21" s="8">
        <v>0</v>
      </c>
      <c r="L21" s="9">
        <f>K21/E21</f>
        <v>0</v>
      </c>
      <c r="M21" s="8">
        <v>100</v>
      </c>
      <c r="N21" s="14">
        <v>1</v>
      </c>
    </row>
    <row r="22" spans="1:14" s="10" customFormat="1" ht="25" x14ac:dyDescent="0.25">
      <c r="A22" s="20" t="s">
        <v>38</v>
      </c>
      <c r="B22" s="8" t="s">
        <v>45</v>
      </c>
      <c r="C22" s="22" t="s">
        <v>44</v>
      </c>
      <c r="D22" s="8" t="s">
        <v>33</v>
      </c>
      <c r="E22" s="8">
        <v>15</v>
      </c>
      <c r="F22" s="8">
        <v>15</v>
      </c>
      <c r="G22" s="8"/>
      <c r="H22" s="9"/>
      <c r="I22" s="8">
        <v>0</v>
      </c>
      <c r="J22" s="9"/>
      <c r="K22" s="8">
        <v>0</v>
      </c>
      <c r="L22" s="9">
        <f>K22/E22</f>
        <v>0</v>
      </c>
      <c r="M22" s="8">
        <v>100</v>
      </c>
      <c r="N22" s="14">
        <v>1</v>
      </c>
    </row>
    <row r="23" spans="1:14" s="10" customFormat="1" ht="25" x14ac:dyDescent="0.25">
      <c r="A23" s="20" t="s">
        <v>38</v>
      </c>
      <c r="B23" s="8" t="s">
        <v>47</v>
      </c>
      <c r="C23" s="22" t="s">
        <v>44</v>
      </c>
      <c r="D23" s="8" t="s">
        <v>33</v>
      </c>
      <c r="E23" s="8">
        <v>15</v>
      </c>
      <c r="F23" s="8">
        <v>15</v>
      </c>
      <c r="G23" s="8"/>
      <c r="H23" s="9"/>
      <c r="I23" s="8">
        <v>0</v>
      </c>
      <c r="J23" s="9"/>
      <c r="K23" s="8">
        <v>0</v>
      </c>
      <c r="L23" s="9">
        <f>K23/E23</f>
        <v>0</v>
      </c>
      <c r="M23" s="8">
        <v>100</v>
      </c>
      <c r="N23" s="14">
        <v>1</v>
      </c>
    </row>
    <row r="24" spans="1:14" ht="13" thickBot="1" x14ac:dyDescent="0.3">
      <c r="A24" s="15" t="s">
        <v>24</v>
      </c>
      <c r="B24" s="16" t="s">
        <v>25</v>
      </c>
      <c r="C24" s="16" t="s">
        <v>25</v>
      </c>
      <c r="D24" s="16" t="s">
        <v>25</v>
      </c>
      <c r="E24" s="16">
        <f>SUM(E14:E23)</f>
        <v>264</v>
      </c>
      <c r="F24" s="16">
        <f>SUM(F14:F23)</f>
        <v>251</v>
      </c>
      <c r="G24" s="16">
        <f>SUM(G14:G23)</f>
        <v>0</v>
      </c>
      <c r="H24" s="17">
        <f>SUM(F24:G24)/E24</f>
        <v>0.9507575757575758</v>
      </c>
      <c r="I24" s="16">
        <f t="shared" ref="I24" si="4">(E24-SUM(F24:G24))-K24</f>
        <v>13</v>
      </c>
      <c r="J24" s="17">
        <f t="shared" ref="J24" si="5">I24/E24</f>
        <v>4.924242424242424E-2</v>
      </c>
      <c r="K24" s="16">
        <f>SUM(K14:K23)</f>
        <v>0</v>
      </c>
      <c r="L24" s="17">
        <f t="shared" ref="L24" si="6">K24/E24</f>
        <v>0</v>
      </c>
      <c r="M24" s="16">
        <f>AVERAGE(M14:M23)</f>
        <v>95.2</v>
      </c>
      <c r="N24" s="18">
        <f>AVERAGE(N14:N23)</f>
        <v>0.93099999999999983</v>
      </c>
    </row>
    <row r="26" spans="1:14" ht="120" customHeight="1" x14ac:dyDescent="0.25">
      <c r="A26" s="36" t="s">
        <v>26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8" spans="1:14" x14ac:dyDescent="0.25">
      <c r="A28" s="11"/>
    </row>
    <row r="29" spans="1:14" ht="13" x14ac:dyDescent="0.3">
      <c r="B29" s="30" t="s">
        <v>27</v>
      </c>
      <c r="C29" s="30"/>
      <c r="D29" s="30"/>
      <c r="G29" s="31" t="s">
        <v>28</v>
      </c>
      <c r="H29" s="31"/>
      <c r="I29" s="31"/>
      <c r="J29" s="31"/>
    </row>
    <row r="30" spans="1:14" ht="62.25" customHeight="1" x14ac:dyDescent="0.25">
      <c r="B30" s="32"/>
      <c r="C30" s="32"/>
      <c r="D30" s="32"/>
      <c r="G30" s="33"/>
      <c r="H30" s="33"/>
      <c r="I30" s="33"/>
      <c r="J30" s="33"/>
    </row>
    <row r="31" spans="1:14" hidden="1" x14ac:dyDescent="0.25">
      <c r="A31" s="26" t="e">
        <v>#REF!</v>
      </c>
      <c r="B31" s="26"/>
      <c r="C31" s="6"/>
      <c r="E31" s="26"/>
      <c r="F31" s="26"/>
      <c r="G31" s="26"/>
      <c r="H31" s="26"/>
    </row>
    <row r="32" spans="1:14" hidden="1" x14ac:dyDescent="0.25"/>
    <row r="33" spans="2:10" ht="45" customHeight="1" x14ac:dyDescent="0.25">
      <c r="B33" s="27" t="str">
        <f>B10</f>
        <v>MCA. EDITH FONSECA GUZMAN</v>
      </c>
      <c r="C33" s="27"/>
      <c r="D33" s="27"/>
      <c r="E33" s="12"/>
      <c r="F33" s="12"/>
      <c r="G33" s="27"/>
      <c r="H33" s="27"/>
      <c r="I33" s="27"/>
      <c r="J33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9" t="s">
        <v>7</v>
      </c>
      <c r="J8" s="39"/>
      <c r="K8" s="39"/>
      <c r="L8" s="33" t="str">
        <f>'1'!L8</f>
        <v>AGOSTO 2024-DICIEMBRE 2024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0" customFormat="1" ht="25" x14ac:dyDescent="0.25">
      <c r="A14" s="21" t="s">
        <v>35</v>
      </c>
      <c r="B14" s="8" t="s">
        <v>48</v>
      </c>
      <c r="C14" s="22" t="s">
        <v>40</v>
      </c>
      <c r="D14" s="8" t="s">
        <v>33</v>
      </c>
      <c r="E14" s="8">
        <v>26</v>
      </c>
      <c r="F14" s="8">
        <v>26</v>
      </c>
      <c r="G14" s="8"/>
      <c r="H14" s="9"/>
      <c r="I14" s="8">
        <v>0</v>
      </c>
      <c r="J14" s="9"/>
      <c r="K14" s="8">
        <v>0</v>
      </c>
      <c r="L14" s="9">
        <f t="shared" ref="L14:L17" si="0">K14/E14</f>
        <v>0</v>
      </c>
      <c r="M14" s="8">
        <v>95</v>
      </c>
      <c r="N14" s="14">
        <v>0.96</v>
      </c>
    </row>
    <row r="15" spans="1:14" s="10" customFormat="1" ht="25" x14ac:dyDescent="0.25">
      <c r="A15" s="21" t="s">
        <v>36</v>
      </c>
      <c r="B15" s="8" t="s">
        <v>48</v>
      </c>
      <c r="C15" s="22" t="s">
        <v>41</v>
      </c>
      <c r="D15" s="8" t="s">
        <v>33</v>
      </c>
      <c r="E15" s="8">
        <v>35</v>
      </c>
      <c r="F15" s="8">
        <v>33</v>
      </c>
      <c r="G15" s="8"/>
      <c r="H15" s="9"/>
      <c r="I15" s="8">
        <v>2</v>
      </c>
      <c r="J15" s="9"/>
      <c r="K15" s="8">
        <v>0</v>
      </c>
      <c r="L15" s="9">
        <f t="shared" si="0"/>
        <v>0</v>
      </c>
      <c r="M15" s="8">
        <v>94</v>
      </c>
      <c r="N15" s="14">
        <v>0.88</v>
      </c>
    </row>
    <row r="16" spans="1:14" s="10" customFormat="1" ht="25" x14ac:dyDescent="0.25">
      <c r="A16" s="21" t="s">
        <v>37</v>
      </c>
      <c r="B16" s="23" t="s">
        <v>49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87</v>
      </c>
      <c r="N16" s="14">
        <v>0.87</v>
      </c>
    </row>
    <row r="17" spans="1:14" s="10" customFormat="1" ht="25" x14ac:dyDescent="0.25">
      <c r="A17" s="21" t="s">
        <v>37</v>
      </c>
      <c r="B17" s="23" t="s">
        <v>50</v>
      </c>
      <c r="C17" s="22" t="s">
        <v>42</v>
      </c>
      <c r="D17" s="8" t="s">
        <v>33</v>
      </c>
      <c r="E17" s="23">
        <v>33</v>
      </c>
      <c r="F17" s="8">
        <v>29</v>
      </c>
      <c r="G17" s="8"/>
      <c r="H17" s="9"/>
      <c r="I17" s="8">
        <v>4</v>
      </c>
      <c r="J17" s="9"/>
      <c r="K17" s="23">
        <v>0</v>
      </c>
      <c r="L17" s="9">
        <f t="shared" si="0"/>
        <v>0</v>
      </c>
      <c r="M17" s="23">
        <v>87</v>
      </c>
      <c r="N17" s="14">
        <v>0.87</v>
      </c>
    </row>
    <row r="18" spans="1:14" s="10" customFormat="1" ht="25" x14ac:dyDescent="0.25">
      <c r="A18" s="20" t="s">
        <v>38</v>
      </c>
      <c r="B18" s="24" t="s">
        <v>48</v>
      </c>
      <c r="C18" s="22" t="s">
        <v>43</v>
      </c>
      <c r="D18" s="8" t="s">
        <v>33</v>
      </c>
      <c r="E18" s="8">
        <v>23</v>
      </c>
      <c r="F18" s="8">
        <v>23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98</v>
      </c>
      <c r="N18" s="14">
        <v>0.91</v>
      </c>
    </row>
    <row r="19" spans="1:14" s="10" customFormat="1" ht="25" x14ac:dyDescent="0.25">
      <c r="A19" s="20" t="s">
        <v>38</v>
      </c>
      <c r="B19" s="8" t="s">
        <v>48</v>
      </c>
      <c r="C19" s="22" t="s">
        <v>44</v>
      </c>
      <c r="D19" s="8" t="s">
        <v>33</v>
      </c>
      <c r="E19" s="8">
        <v>15</v>
      </c>
      <c r="F19" s="8">
        <v>15</v>
      </c>
      <c r="G19" s="8"/>
      <c r="H19" s="9"/>
      <c r="I19" s="8">
        <v>0</v>
      </c>
      <c r="J19" s="9"/>
      <c r="K19" s="8">
        <v>0</v>
      </c>
      <c r="L19" s="9">
        <f>K19/E19</f>
        <v>0</v>
      </c>
      <c r="M19" s="8">
        <v>100</v>
      </c>
      <c r="N19" s="14">
        <v>1</v>
      </c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ht="16.5" customHeigh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ht="13" thickBot="1" x14ac:dyDescent="0.3">
      <c r="A25" s="15" t="s">
        <v>24</v>
      </c>
      <c r="B25" s="16" t="s">
        <v>25</v>
      </c>
      <c r="C25" s="16" t="s">
        <v>25</v>
      </c>
      <c r="D25" s="16" t="s">
        <v>25</v>
      </c>
      <c r="E25" s="16">
        <f>SUM(E14:E24)</f>
        <v>165</v>
      </c>
      <c r="F25" s="16">
        <f>SUM(F14:F24)</f>
        <v>155</v>
      </c>
      <c r="G25" s="16">
        <f>SUM(G14:G24)</f>
        <v>0</v>
      </c>
      <c r="H25" s="17">
        <f>SUM(F25:G25)/E25</f>
        <v>0.93939393939393945</v>
      </c>
      <c r="I25" s="16">
        <f t="shared" ref="I25" si="1">(E25-SUM(F25:G25))-K25</f>
        <v>10</v>
      </c>
      <c r="J25" s="17">
        <f t="shared" ref="J25" si="2">I25/E25</f>
        <v>6.0606060606060608E-2</v>
      </c>
      <c r="K25" s="16">
        <f>SUM(K14:K24)</f>
        <v>0</v>
      </c>
      <c r="L25" s="17">
        <f t="shared" ref="L25" si="3">K25/E25</f>
        <v>0</v>
      </c>
      <c r="M25" s="16">
        <f>AVERAGE(M14:M24)</f>
        <v>93.5</v>
      </c>
      <c r="N25" s="18">
        <f>AVERAGE(N14:N24)</f>
        <v>0.91500000000000004</v>
      </c>
    </row>
    <row r="27" spans="1:14" ht="120" customHeight="1" x14ac:dyDescent="0.25">
      <c r="A27" s="36" t="s">
        <v>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9" spans="1:14" x14ac:dyDescent="0.25">
      <c r="A29" s="11"/>
    </row>
    <row r="30" spans="1:14" ht="13" x14ac:dyDescent="0.3">
      <c r="B30" s="30" t="s">
        <v>27</v>
      </c>
      <c r="C30" s="30"/>
      <c r="D30" s="30"/>
      <c r="G30" s="31" t="s">
        <v>28</v>
      </c>
      <c r="H30" s="31"/>
      <c r="I30" s="31"/>
      <c r="J30" s="31"/>
    </row>
    <row r="31" spans="1:14" ht="62.25" customHeight="1" x14ac:dyDescent="0.25">
      <c r="B31" s="32"/>
      <c r="C31" s="32"/>
      <c r="D31" s="32"/>
      <c r="G31" s="33"/>
      <c r="H31" s="33"/>
      <c r="I31" s="33"/>
      <c r="J31" s="33"/>
    </row>
    <row r="32" spans="1:14" hidden="1" x14ac:dyDescent="0.25">
      <c r="A32" s="26" t="e">
        <v>#REF!</v>
      </c>
      <c r="B32" s="26"/>
      <c r="C32" s="6"/>
      <c r="E32" s="26"/>
      <c r="F32" s="26"/>
      <c r="G32" s="26"/>
      <c r="H32" s="26"/>
    </row>
    <row r="33" spans="2:10" hidden="1" x14ac:dyDescent="0.25"/>
    <row r="34" spans="2:10" ht="45" customHeight="1" x14ac:dyDescent="0.25">
      <c r="B34" s="27" t="str">
        <f>B10</f>
        <v>MCA. EDITH FONSECA GUZMAN</v>
      </c>
      <c r="C34" s="27"/>
      <c r="D34" s="27"/>
      <c r="E34" s="12"/>
      <c r="F34" s="12"/>
      <c r="G34" s="27"/>
      <c r="H34" s="27"/>
      <c r="I34" s="27"/>
      <c r="J34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136" zoomScaleNormal="136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9" t="s">
        <v>7</v>
      </c>
      <c r="J8" s="39"/>
      <c r="K8" s="39"/>
      <c r="L8" s="33" t="str">
        <f>'1'!L8</f>
        <v>AGOSTO 2024-DICIEMBRE 2024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0" customFormat="1" ht="25" x14ac:dyDescent="0.25">
      <c r="A14" s="25" t="s">
        <v>35</v>
      </c>
      <c r="B14" s="8" t="s">
        <v>48</v>
      </c>
      <c r="C14" s="8" t="s">
        <v>40</v>
      </c>
      <c r="D14" s="8" t="s">
        <v>33</v>
      </c>
      <c r="E14" s="8">
        <v>27</v>
      </c>
      <c r="F14" s="8">
        <v>20</v>
      </c>
      <c r="G14" s="8">
        <v>5</v>
      </c>
      <c r="H14" s="9">
        <v>0.93</v>
      </c>
      <c r="I14" s="8">
        <v>2</v>
      </c>
      <c r="J14" s="9">
        <v>7.0000000000000007E-2</v>
      </c>
      <c r="K14" s="8">
        <v>0</v>
      </c>
      <c r="L14" s="9">
        <v>0</v>
      </c>
      <c r="M14" s="8">
        <v>83</v>
      </c>
      <c r="N14" s="14">
        <v>0.88</v>
      </c>
    </row>
    <row r="15" spans="1:14" s="10" customFormat="1" ht="25" x14ac:dyDescent="0.25">
      <c r="A15" s="25" t="s">
        <v>36</v>
      </c>
      <c r="B15" s="8" t="s">
        <v>48</v>
      </c>
      <c r="C15" s="8" t="s">
        <v>41</v>
      </c>
      <c r="D15" s="8" t="s">
        <v>33</v>
      </c>
      <c r="E15" s="8">
        <v>35</v>
      </c>
      <c r="F15" s="8">
        <v>30</v>
      </c>
      <c r="G15" s="8">
        <v>3</v>
      </c>
      <c r="H15" s="9">
        <v>0.94</v>
      </c>
      <c r="I15" s="8">
        <v>2</v>
      </c>
      <c r="J15" s="9">
        <v>0.06</v>
      </c>
      <c r="K15" s="8">
        <v>0</v>
      </c>
      <c r="L15" s="9">
        <v>0</v>
      </c>
      <c r="M15" s="8">
        <v>89</v>
      </c>
      <c r="N15" s="14">
        <v>0.85</v>
      </c>
    </row>
    <row r="16" spans="1:14" s="10" customFormat="1" ht="25" x14ac:dyDescent="0.25">
      <c r="A16" s="25" t="s">
        <v>37</v>
      </c>
      <c r="B16" s="8" t="s">
        <v>50</v>
      </c>
      <c r="C16" s="8" t="s">
        <v>42</v>
      </c>
      <c r="D16" s="8" t="s">
        <v>33</v>
      </c>
      <c r="E16" s="8">
        <v>33</v>
      </c>
      <c r="F16" s="8">
        <v>27</v>
      </c>
      <c r="G16" s="8">
        <v>3</v>
      </c>
      <c r="H16" s="9">
        <v>0.91</v>
      </c>
      <c r="I16" s="8">
        <v>3</v>
      </c>
      <c r="J16" s="9">
        <v>0.09</v>
      </c>
      <c r="K16" s="8">
        <v>0</v>
      </c>
      <c r="L16" s="9">
        <v>0</v>
      </c>
      <c r="M16" s="8">
        <v>89</v>
      </c>
      <c r="N16" s="14">
        <v>0.82</v>
      </c>
    </row>
    <row r="17" spans="1:14" s="10" customFormat="1" ht="25" x14ac:dyDescent="0.25">
      <c r="A17" s="25" t="s">
        <v>38</v>
      </c>
      <c r="B17" s="8" t="s">
        <v>48</v>
      </c>
      <c r="C17" s="8" t="s">
        <v>43</v>
      </c>
      <c r="D17" s="8" t="s">
        <v>33</v>
      </c>
      <c r="E17" s="8">
        <v>23</v>
      </c>
      <c r="F17" s="8">
        <v>23</v>
      </c>
      <c r="G17" s="8">
        <v>0</v>
      </c>
      <c r="H17" s="9">
        <v>1</v>
      </c>
      <c r="I17" s="8">
        <v>0</v>
      </c>
      <c r="J17" s="9">
        <v>0</v>
      </c>
      <c r="K17" s="8">
        <v>0</v>
      </c>
      <c r="L17" s="9">
        <v>0</v>
      </c>
      <c r="M17" s="8">
        <v>97</v>
      </c>
      <c r="N17" s="14">
        <v>0.86</v>
      </c>
    </row>
    <row r="18" spans="1:14" s="10" customFormat="1" ht="25" x14ac:dyDescent="0.25">
      <c r="A18" s="25" t="s">
        <v>38</v>
      </c>
      <c r="B18" s="8" t="s">
        <v>48</v>
      </c>
      <c r="C18" s="8" t="s">
        <v>44</v>
      </c>
      <c r="D18" s="8" t="s">
        <v>33</v>
      </c>
      <c r="E18" s="8">
        <v>15</v>
      </c>
      <c r="F18" s="8">
        <v>15</v>
      </c>
      <c r="G18" s="8">
        <v>0</v>
      </c>
      <c r="H18" s="9">
        <v>1</v>
      </c>
      <c r="I18" s="8">
        <v>0</v>
      </c>
      <c r="J18" s="9">
        <v>0</v>
      </c>
      <c r="K18" s="8">
        <v>0</v>
      </c>
      <c r="L18" s="9">
        <v>0</v>
      </c>
      <c r="M18" s="8">
        <v>98</v>
      </c>
      <c r="N18" s="14">
        <v>0.86</v>
      </c>
    </row>
    <row r="19" spans="1:14" ht="13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133</v>
      </c>
      <c r="F19" s="16">
        <f>SUM(F14:F18)</f>
        <v>115</v>
      </c>
      <c r="G19" s="16">
        <f>SUM(G14:G18)</f>
        <v>11</v>
      </c>
      <c r="H19" s="17">
        <f>SUM(F19:G19)/E19</f>
        <v>0.94736842105263153</v>
      </c>
      <c r="I19" s="16">
        <f t="shared" ref="I19" si="0">(E19-SUM(F19:G19))-K19</f>
        <v>7</v>
      </c>
      <c r="J19" s="17">
        <f t="shared" ref="J19" si="1">I19/E19</f>
        <v>5.2631578947368418E-2</v>
      </c>
      <c r="K19" s="16">
        <f>SUM(K14:K18)</f>
        <v>0</v>
      </c>
      <c r="L19" s="17">
        <f t="shared" ref="L19" si="2">K19/E19</f>
        <v>0</v>
      </c>
      <c r="M19" s="16">
        <f>AVERAGE(M14:M18)</f>
        <v>91.2</v>
      </c>
      <c r="N19" s="18">
        <f>AVERAGE(N14:N18)</f>
        <v>0.85399999999999987</v>
      </c>
    </row>
    <row r="21" spans="1:14" ht="120" customHeight="1" x14ac:dyDescent="0.25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5">
      <c r="A23" s="11"/>
    </row>
    <row r="24" spans="1:14" ht="13" x14ac:dyDescent="0.3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5">
      <c r="B25" s="32"/>
      <c r="C25" s="32"/>
      <c r="D25" s="32"/>
      <c r="G25" s="33"/>
      <c r="H25" s="33"/>
      <c r="I25" s="33"/>
      <c r="J25" s="33"/>
    </row>
    <row r="26" spans="1:14" hidden="1" x14ac:dyDescent="0.25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5"/>
    <row r="28" spans="1:14" ht="45" customHeight="1" x14ac:dyDescent="0.25">
      <c r="B28" s="27" t="str">
        <f>B10</f>
        <v>MCA. EDITH FONSECA GUZMAN</v>
      </c>
      <c r="C28" s="27"/>
      <c r="D28" s="27"/>
      <c r="E28" s="12"/>
      <c r="F28" s="12"/>
      <c r="G28" s="27"/>
      <c r="H28" s="27"/>
      <c r="I28" s="27"/>
      <c r="J28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2025-01-14T00:14:58Z</dcterms:modified>
  <cp:category/>
  <cp:contentStatus/>
</cp:coreProperties>
</file>