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Ing. Socorro\Documents\AGOS- DIC 2024\"/>
    </mc:Choice>
  </mc:AlternateContent>
  <xr:revisionPtr revIDLastSave="0" documentId="13_ncr:1_{0C8B5BD7-C5D9-454B-ABDE-36ED65DE5575}" xr6:coauthVersionLast="47" xr6:coauthVersionMax="47" xr10:uidLastSave="{00000000-0000-0000-0000-000000000000}"/>
  <bookViews>
    <workbookView xWindow="-120" yWindow="-120" windowWidth="20730" windowHeight="11040" firstSheet="1" activeTab="6" xr2:uid="{00000000-000D-0000-FFFF-FFFF00000000}"/>
  </bookViews>
  <sheets>
    <sheet name="CEC-501-B" sheetId="1" r:id="rId1"/>
    <sheet name="CEC-501-A" sheetId="3" r:id="rId2"/>
    <sheet name="ISIS" sheetId="4" r:id="rId3"/>
    <sheet name="CEC 501-B" sheetId="11" r:id="rId4"/>
    <sheet name="FDI " sheetId="6" r:id="rId5"/>
    <sheet name="FYEP" sheetId="7" r:id="rId6"/>
    <sheet name="Hoja2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1" l="1"/>
  <c r="B33" i="11"/>
  <c r="B34" i="11"/>
  <c r="B35" i="11"/>
  <c r="B36" i="11"/>
  <c r="A8" i="9" l="1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7" i="9"/>
  <c r="P27" i="6"/>
  <c r="P46" i="6"/>
  <c r="P47" i="6"/>
  <c r="P45" i="6"/>
  <c r="K15" i="7"/>
  <c r="K13" i="7"/>
  <c r="K11" i="7"/>
  <c r="K10" i="7"/>
  <c r="Q34" i="11"/>
  <c r="Q15" i="11"/>
  <c r="Q31" i="11"/>
  <c r="Q28" i="11"/>
  <c r="B31" i="11"/>
  <c r="O65" i="11"/>
  <c r="N65" i="11"/>
  <c r="M65" i="11"/>
  <c r="L65" i="11"/>
  <c r="K65" i="11"/>
  <c r="J65" i="11"/>
  <c r="O64" i="11"/>
  <c r="O67" i="11" s="1"/>
  <c r="N64" i="11"/>
  <c r="N67" i="11" s="1"/>
  <c r="M64" i="11"/>
  <c r="M67" i="11" s="1"/>
  <c r="L64" i="11"/>
  <c r="L67" i="11" s="1"/>
  <c r="K64" i="11"/>
  <c r="K67" i="11" s="1"/>
  <c r="J64" i="11"/>
  <c r="J67" i="11" s="1"/>
  <c r="O63" i="11"/>
  <c r="O66" i="11" s="1"/>
  <c r="N63" i="11"/>
  <c r="N66" i="11" s="1"/>
  <c r="M63" i="11"/>
  <c r="M66" i="11" s="1"/>
  <c r="L63" i="11"/>
  <c r="L66" i="11" s="1"/>
  <c r="K63" i="11"/>
  <c r="K66" i="11" s="1"/>
  <c r="J63" i="11"/>
  <c r="J66" i="11" s="1"/>
  <c r="Q36" i="11"/>
  <c r="Q35" i="11"/>
  <c r="Q33" i="11"/>
  <c r="Q32" i="11"/>
  <c r="Q30" i="11"/>
  <c r="Q29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4" i="11"/>
  <c r="Q13" i="11"/>
  <c r="Q12" i="11"/>
  <c r="Q11" i="11"/>
  <c r="Q10" i="11"/>
  <c r="B10" i="1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Q9" i="11"/>
  <c r="Q38" i="3"/>
  <c r="B38" i="3"/>
  <c r="B39" i="3"/>
  <c r="B40" i="3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9" i="4"/>
  <c r="P10" i="7"/>
  <c r="P11" i="7"/>
  <c r="P12" i="7"/>
  <c r="P13" i="7"/>
  <c r="P14" i="7"/>
  <c r="P15" i="7"/>
  <c r="P9" i="7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8" i="3"/>
  <c r="Q29" i="3"/>
  <c r="Q30" i="3"/>
  <c r="Q31" i="3"/>
  <c r="Q32" i="3"/>
  <c r="Q33" i="3"/>
  <c r="Q34" i="3"/>
  <c r="Q35" i="3"/>
  <c r="Q36" i="3"/>
  <c r="Q37" i="3"/>
  <c r="Q39" i="3"/>
  <c r="Q40" i="3"/>
  <c r="Q9" i="3"/>
  <c r="Q36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9" i="1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Q57" i="4"/>
  <c r="Q59" i="4"/>
  <c r="Q58" i="4"/>
  <c r="P59" i="4"/>
  <c r="O59" i="4"/>
  <c r="P58" i="4"/>
  <c r="O58" i="4"/>
  <c r="N58" i="4"/>
  <c r="N59" i="4"/>
  <c r="M59" i="4"/>
  <c r="L59" i="4"/>
  <c r="K59" i="4"/>
  <c r="M58" i="4"/>
  <c r="L58" i="4"/>
  <c r="K58" i="4"/>
  <c r="M57" i="4"/>
  <c r="L57" i="4"/>
  <c r="K57" i="4"/>
  <c r="J59" i="4"/>
  <c r="J58" i="4"/>
  <c r="J57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10" i="4"/>
  <c r="P64" i="1"/>
  <c r="O64" i="1"/>
  <c r="N64" i="1"/>
  <c r="M64" i="1"/>
  <c r="L64" i="1"/>
  <c r="K64" i="1"/>
  <c r="P63" i="1"/>
  <c r="O63" i="1"/>
  <c r="N63" i="1"/>
  <c r="N66" i="1" s="1"/>
  <c r="M63" i="1"/>
  <c r="M66" i="1" s="1"/>
  <c r="L63" i="1"/>
  <c r="L66" i="1" s="1"/>
  <c r="K63" i="1"/>
  <c r="K66" i="1" s="1"/>
  <c r="M62" i="1"/>
  <c r="M65" i="1" s="1"/>
  <c r="L62" i="1"/>
  <c r="L65" i="1" s="1"/>
  <c r="K62" i="1"/>
  <c r="K65" i="1" s="1"/>
  <c r="J64" i="1"/>
  <c r="J62" i="1"/>
  <c r="J65" i="1" s="1"/>
  <c r="J63" i="1"/>
  <c r="J66" i="1" s="1"/>
  <c r="Q65" i="11" l="1"/>
  <c r="Q64" i="11"/>
  <c r="Q67" i="11" s="1"/>
  <c r="Q63" i="11"/>
  <c r="Q66" i="11" s="1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10" i="7"/>
  <c r="B11" i="7" s="1"/>
  <c r="B12" i="7" s="1"/>
  <c r="B13" i="7" s="1"/>
  <c r="B14" i="7" s="1"/>
  <c r="B15" i="7" s="1"/>
  <c r="B16" i="7" s="1"/>
  <c r="O65" i="7"/>
  <c r="N65" i="7"/>
  <c r="M65" i="7"/>
  <c r="L65" i="7"/>
  <c r="K65" i="7"/>
  <c r="J65" i="7"/>
  <c r="O64" i="7"/>
  <c r="O67" i="7" s="1"/>
  <c r="N64" i="7"/>
  <c r="N67" i="7" s="1"/>
  <c r="M64" i="7"/>
  <c r="M67" i="7" s="1"/>
  <c r="L64" i="7"/>
  <c r="L67" i="7" s="1"/>
  <c r="K64" i="7"/>
  <c r="K67" i="7" s="1"/>
  <c r="J64" i="7"/>
  <c r="J67" i="7" s="1"/>
  <c r="O63" i="7"/>
  <c r="O66" i="7" s="1"/>
  <c r="N63" i="7"/>
  <c r="N66" i="7" s="1"/>
  <c r="M63" i="7"/>
  <c r="M66" i="7" s="1"/>
  <c r="L63" i="7"/>
  <c r="L66" i="7" s="1"/>
  <c r="K63" i="7"/>
  <c r="K66" i="7" s="1"/>
  <c r="J63" i="7"/>
  <c r="J66" i="7" s="1"/>
  <c r="B10" i="1"/>
  <c r="B11" i="1" s="1"/>
  <c r="B12" i="1" s="1"/>
  <c r="B13" i="1" s="1"/>
  <c r="B14" i="1" l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P65" i="7"/>
  <c r="P64" i="7"/>
  <c r="P67" i="7" s="1"/>
  <c r="P63" i="7"/>
  <c r="P66" i="7" s="1"/>
  <c r="O59" i="6" l="1"/>
  <c r="N59" i="6"/>
  <c r="M59" i="6"/>
  <c r="L59" i="6"/>
  <c r="K59" i="6"/>
  <c r="J59" i="6"/>
  <c r="O58" i="6"/>
  <c r="N58" i="6"/>
  <c r="N61" i="6" s="1"/>
  <c r="M58" i="6"/>
  <c r="L58" i="6"/>
  <c r="L61" i="6" s="1"/>
  <c r="K58" i="6"/>
  <c r="K61" i="6" s="1"/>
  <c r="J58" i="6"/>
  <c r="J61" i="6" s="1"/>
  <c r="O57" i="6"/>
  <c r="O60" i="6" s="1"/>
  <c r="N57" i="6"/>
  <c r="N60" i="6" s="1"/>
  <c r="M57" i="6"/>
  <c r="M60" i="6" s="1"/>
  <c r="L57" i="6"/>
  <c r="L60" i="6" s="1"/>
  <c r="K57" i="6"/>
  <c r="K60" i="6" s="1"/>
  <c r="J57" i="6"/>
  <c r="J60" i="6" s="1"/>
  <c r="B10" i="6"/>
  <c r="B11" i="6" s="1"/>
  <c r="B12" i="6" s="1"/>
  <c r="B13" i="6" s="1"/>
  <c r="P61" i="4"/>
  <c r="O61" i="4"/>
  <c r="N61" i="4"/>
  <c r="M61" i="4"/>
  <c r="L61" i="4"/>
  <c r="K61" i="4"/>
  <c r="P57" i="4"/>
  <c r="P60" i="4" s="1"/>
  <c r="O57" i="4"/>
  <c r="O60" i="4" s="1"/>
  <c r="N57" i="4"/>
  <c r="N60" i="4" s="1"/>
  <c r="M60" i="4"/>
  <c r="L60" i="4"/>
  <c r="K60" i="4"/>
  <c r="J60" i="4"/>
  <c r="B34" i="4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O63" i="3"/>
  <c r="N63" i="3"/>
  <c r="M63" i="3"/>
  <c r="L63" i="3"/>
  <c r="K63" i="3"/>
  <c r="J63" i="3"/>
  <c r="O62" i="3"/>
  <c r="O65" i="3" s="1"/>
  <c r="N62" i="3"/>
  <c r="N65" i="3" s="1"/>
  <c r="M62" i="3"/>
  <c r="M65" i="3" s="1"/>
  <c r="L62" i="3"/>
  <c r="L65" i="3" s="1"/>
  <c r="K62" i="3"/>
  <c r="K65" i="3" s="1"/>
  <c r="J62" i="3"/>
  <c r="J65" i="3" s="1"/>
  <c r="O61" i="3"/>
  <c r="O64" i="3" s="1"/>
  <c r="N61" i="3"/>
  <c r="N64" i="3" s="1"/>
  <c r="M61" i="3"/>
  <c r="M64" i="3" s="1"/>
  <c r="L61" i="3"/>
  <c r="L64" i="3" s="1"/>
  <c r="K61" i="3"/>
  <c r="K64" i="3" s="1"/>
  <c r="J61" i="3"/>
  <c r="J64" i="3" s="1"/>
  <c r="B10" i="3"/>
  <c r="B11" i="3" s="1"/>
  <c r="B12" i="3" s="1"/>
  <c r="Q63" i="3"/>
  <c r="B13" i="3" l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14" i="6"/>
  <c r="B15" i="6" s="1"/>
  <c r="B16" i="6" s="1"/>
  <c r="B17" i="6" s="1"/>
  <c r="B18" i="6" s="1"/>
  <c r="P59" i="6"/>
  <c r="M61" i="6"/>
  <c r="O61" i="6"/>
  <c r="P57" i="6"/>
  <c r="P60" i="6" s="1"/>
  <c r="P58" i="6"/>
  <c r="P61" i="6" s="1"/>
  <c r="J61" i="4"/>
  <c r="Q61" i="4"/>
  <c r="Q61" i="3"/>
  <c r="Q64" i="3" s="1"/>
  <c r="Q62" i="3"/>
  <c r="Q65" i="3" s="1"/>
  <c r="N62" i="1"/>
  <c r="N65" i="1" s="1"/>
  <c r="O62" i="1"/>
  <c r="P62" i="1"/>
  <c r="B19" i="6" l="1"/>
  <c r="B20" i="6" s="1"/>
  <c r="B21" i="6" s="1"/>
  <c r="B22" i="6" s="1"/>
  <c r="B23" i="6" s="1"/>
  <c r="B24" i="6" s="1"/>
  <c r="B25" i="6" s="1"/>
  <c r="B26" i="6" s="1"/>
  <c r="Q60" i="4"/>
  <c r="B27" i="6" l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O66" i="1"/>
  <c r="P66" i="1"/>
  <c r="O65" i="1"/>
  <c r="P65" i="1"/>
  <c r="Q64" i="1" l="1"/>
  <c r="Q63" i="1"/>
  <c r="Q66" i="1" s="1"/>
  <c r="Q62" i="1"/>
  <c r="Q65" i="1" l="1"/>
</calcChain>
</file>

<file path=xl/sharedStrings.xml><?xml version="1.0" encoding="utf-8"?>
<sst xmlns="http://schemas.openxmlformats.org/spreadsheetml/2006/main" count="488" uniqueCount="307">
  <si>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</si>
  <si>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</si>
  <si>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</si>
  <si>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</si>
  <si>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</si>
  <si>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</si>
  <si>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</si>
  <si>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</si>
  <si>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</si>
  <si>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</si>
  <si>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</si>
  <si>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</si>
  <si>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</si>
  <si>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</si>
  <si>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</si>
  <si>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</si>
  <si>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</si>
  <si>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</si>
  <si>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</si>
  <si>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</si>
  <si>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</si>
  <si>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</si>
  <si>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</si>
  <si>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</si>
  <si>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Socorro Aguirre Fernádez</t>
  </si>
  <si>
    <t>MII. Socorro Aguirre Fernández</t>
  </si>
  <si>
    <t>CRUZ DOMINGUEZ IRVIN</t>
  </si>
  <si>
    <t>HERRERA MIROS KENIA PAOLA</t>
  </si>
  <si>
    <t>MAYA SEBA JORGE</t>
  </si>
  <si>
    <t>SANCHEZ MARTINEZ ANA KAREN</t>
  </si>
  <si>
    <t>211U0081</t>
  </si>
  <si>
    <t>211U0094</t>
  </si>
  <si>
    <t>211U0096</t>
  </si>
  <si>
    <t>201U0549</t>
  </si>
  <si>
    <t>211U0117</t>
  </si>
  <si>
    <t>221U0048</t>
  </si>
  <si>
    <t>201U0029</t>
  </si>
  <si>
    <t>CAPORAL VALENTIN CESAR EDUARDO</t>
  </si>
  <si>
    <t>MIXTEGA CAYETANO MONICA</t>
  </si>
  <si>
    <t>211U0072</t>
  </si>
  <si>
    <t>221U0077</t>
  </si>
  <si>
    <t>211U0606</t>
  </si>
  <si>
    <t>CRUZ TEPACH ITZEL MARIANA</t>
  </si>
  <si>
    <t>GOXCON SOSA JOSE ANGEL</t>
  </si>
  <si>
    <t>MARTINEZ SOLIS ADDIEL DE JESUS</t>
  </si>
  <si>
    <t>PATRICIO VALDIVIA JOSE CARLOS</t>
  </si>
  <si>
    <t>211U0003</t>
  </si>
  <si>
    <t>211U0002</t>
  </si>
  <si>
    <t>FONSECA CRUZ ISRAEL</t>
  </si>
  <si>
    <t>SOTELO GRANDA GUMA JARETH</t>
  </si>
  <si>
    <t>231U0682</t>
  </si>
  <si>
    <t>211U0101</t>
  </si>
  <si>
    <t>221U0807</t>
  </si>
  <si>
    <t>ACOSTA BUSTAMANTE HECTOR JOSE</t>
  </si>
  <si>
    <t>FISCAL MEMECHI JOSE GABRIEL</t>
  </si>
  <si>
    <t>221U0058</t>
  </si>
  <si>
    <t>HERNANDEZ DOMINGUEZ JULIO CESAR</t>
  </si>
  <si>
    <t>MENDOZA CHIGO JONATHAN DE JESUS</t>
  </si>
  <si>
    <t>MIXTEGA ANOTA IVAN JAIR</t>
  </si>
  <si>
    <t>MORA ABRAJAN PARIS ADRIAN</t>
  </si>
  <si>
    <t>PUCHETA BUSTAMANTE DIEGO ARMANDO</t>
  </si>
  <si>
    <t>VELEZ CEBA INGRID ARELI</t>
  </si>
  <si>
    <t>221U0134</t>
  </si>
  <si>
    <t>221U0102</t>
  </si>
  <si>
    <t>221U0108</t>
  </si>
  <si>
    <t>221U0116</t>
  </si>
  <si>
    <t>221U0119</t>
  </si>
  <si>
    <t>221U0113</t>
  </si>
  <si>
    <t>221U0120</t>
  </si>
  <si>
    <t>SALADO CHAIRA JUAN URIEL</t>
  </si>
  <si>
    <t>801-A</t>
  </si>
  <si>
    <t>701-B</t>
  </si>
  <si>
    <t>201U0019</t>
  </si>
  <si>
    <t>201U0036</t>
  </si>
  <si>
    <t>211U0006</t>
  </si>
  <si>
    <t>CONTROL ESTADISTICO DE LA CALIDAD</t>
  </si>
  <si>
    <t>501-A</t>
  </si>
  <si>
    <t>221U0067</t>
  </si>
  <si>
    <t>AGUILAR GOMEZ GERMAN</t>
  </si>
  <si>
    <t>221U0054</t>
  </si>
  <si>
    <t>ALAVEZ DE LA HOZ ALFREDO</t>
  </si>
  <si>
    <t>ANTELE GARCIA CHELSEA</t>
  </si>
  <si>
    <t>221U0059</t>
  </si>
  <si>
    <t>AREVALO DOMINGUEZ MILDRED</t>
  </si>
  <si>
    <t>211U0067</t>
  </si>
  <si>
    <t>CASTAÑEDA GONZALEZ JOSE ALEJANDRO</t>
  </si>
  <si>
    <t>221U0069</t>
  </si>
  <si>
    <t>CHACHA HERNANDEZ EMILIANO SEBASTIAN</t>
  </si>
  <si>
    <t>COYOLT LUCIANO KEVIN</t>
  </si>
  <si>
    <t>CRUZ ANDRADE ANGEL DE JESUS</t>
  </si>
  <si>
    <t>CRUZ BELLO YADIRA</t>
  </si>
  <si>
    <t>CRUZ GONZALEZ ITZEL SAHORI</t>
  </si>
  <si>
    <t>EUGENIO DURAN IRIS ANETH</t>
  </si>
  <si>
    <t>FERMAN JIMENEZ JUAN ANGEL</t>
  </si>
  <si>
    <t>FLORES HERNANDEZ ITZEL ALEJANDRA</t>
  </si>
  <si>
    <t>FONSECA LOPEZ EDSON JAIR</t>
  </si>
  <si>
    <t>HERNANDEZ QUINO CRISTINA DEL CARMEN</t>
  </si>
  <si>
    <t>HERNANDEZ VELAZQUEZ RENEE</t>
  </si>
  <si>
    <t>IXTEPAN JAUREGUI DAYANA</t>
  </si>
  <si>
    <t>LUCHO COTO FATIMA DE JESUS</t>
  </si>
  <si>
    <t>MARTINEZ ROSAS DANIEL AZAHEL</t>
  </si>
  <si>
    <t>MERLIN GARCIA VICTOR MANUEL</t>
  </si>
  <si>
    <t>PATRACA MORALES ASHLEY SHERLYN</t>
  </si>
  <si>
    <t>PEREZ BELLI OSCAR ADRIAN DONOVAN</t>
  </si>
  <si>
    <t>PEREZ MARTINEZ ESTEFANI</t>
  </si>
  <si>
    <t>PUCHETA PEREZ JONATHAN</t>
  </si>
  <si>
    <t>TEPOX SE JESUS ALEJANDRA</t>
  </si>
  <si>
    <t>221UO118</t>
  </si>
  <si>
    <t>211UO114</t>
  </si>
  <si>
    <t>221U0110</t>
  </si>
  <si>
    <t>221U0096</t>
  </si>
  <si>
    <t>221U0126</t>
  </si>
  <si>
    <t>221U0074</t>
  </si>
  <si>
    <t>221U0075</t>
  </si>
  <si>
    <t>221U0076</t>
  </si>
  <si>
    <t>221U0079</t>
  </si>
  <si>
    <t>221U0080</t>
  </si>
  <si>
    <t>221U0084</t>
  </si>
  <si>
    <t>221U0064</t>
  </si>
  <si>
    <t>221U0086</t>
  </si>
  <si>
    <t>221U0092</t>
  </si>
  <si>
    <t>221U0090</t>
  </si>
  <si>
    <t>221U0095</t>
  </si>
  <si>
    <t>221U0097</t>
  </si>
  <si>
    <t>221U0099</t>
  </si>
  <si>
    <t>211U0099</t>
  </si>
  <si>
    <t>221U0106</t>
  </si>
  <si>
    <t>221U0109</t>
  </si>
  <si>
    <t>211U0086</t>
  </si>
  <si>
    <t>FRANCO ALONSO ABRIL MAYRANI</t>
  </si>
  <si>
    <t>221U0087</t>
  </si>
  <si>
    <t>ALEMAN GONZALEZ MARIA FERNANDA</t>
  </si>
  <si>
    <t>ANDRADE HERRERA PERLA</t>
  </si>
  <si>
    <t>BERNAL VELASCO DIANA CAROLINA</t>
  </si>
  <si>
    <t>BLANCO ZARATE ALAN OSVALDO</t>
  </si>
  <si>
    <t>CARRERA MARTINEZ ANDRE JALIL</t>
  </si>
  <si>
    <t>DOMINGUEZ GOMEZ MOISES</t>
  </si>
  <si>
    <t>DOMINGUEZ REYES KARLA MICHELLE</t>
  </si>
  <si>
    <t>FILIDOR DOMINGUEZ KARALA LISSET</t>
  </si>
  <si>
    <t>221U0055</t>
  </si>
  <si>
    <t>221U0057</t>
  </si>
  <si>
    <t>221U0061</t>
  </si>
  <si>
    <t>221U0062</t>
  </si>
  <si>
    <t>GOMEZ SANTOS JOSE ROGELIO</t>
  </si>
  <si>
    <t>HERNANDEZ ZAPOT MARIA FERNANDA</t>
  </si>
  <si>
    <t>221U0082</t>
  </si>
  <si>
    <t>221U006</t>
  </si>
  <si>
    <t>221U0078</t>
  </si>
  <si>
    <t>221U0083</t>
  </si>
  <si>
    <t>211U0088</t>
  </si>
  <si>
    <t>221U0089</t>
  </si>
  <si>
    <t>221U0091</t>
  </si>
  <si>
    <t>221U0103</t>
  </si>
  <si>
    <t>OLIVEROS ISIDORO VANIA</t>
  </si>
  <si>
    <t>221U0105</t>
  </si>
  <si>
    <t>ORTIZ MARCIAL MOSERRAT</t>
  </si>
  <si>
    <t xml:space="preserve">ROSAS BUSTAMANTE MIGUEL ANGEL </t>
  </si>
  <si>
    <t>221U0796</t>
  </si>
  <si>
    <t>SANCHEZ BARRAZA ANGEL DE JESUS</t>
  </si>
  <si>
    <t>221U0115</t>
  </si>
  <si>
    <t>SANCHEZ CHIPOL RELIK ORBELIN</t>
  </si>
  <si>
    <t>SOSA AMOROSO ZAIR OTONIEL</t>
  </si>
  <si>
    <t>SOSA MARTINEZ JESSICA ALEJANDRA</t>
  </si>
  <si>
    <t>211U0116</t>
  </si>
  <si>
    <t>TORIJAS BAXIN GUXTAVO</t>
  </si>
  <si>
    <t>URIETA MARTINEZ KAREN</t>
  </si>
  <si>
    <t>221U0729</t>
  </si>
  <si>
    <t>ANTEMATE AREVALO RAFEL DE JESUS</t>
  </si>
  <si>
    <t>CRUZ JUAREZ ALONDRA</t>
  </si>
  <si>
    <t>CRUZ MARCIAL LILIANA ARLET</t>
  </si>
  <si>
    <t>GALINDO CATEMAXCA MAYBETH</t>
  </si>
  <si>
    <t>GARCIA CRUZ RUTH</t>
  </si>
  <si>
    <t>LLANOS CHIPOL FRIDA SOFIA</t>
  </si>
  <si>
    <t>LOPEZ COTA KATHYA NINEL</t>
  </si>
  <si>
    <t>MARCE HIPOLITO JOSUE JORGE</t>
  </si>
  <si>
    <t>MENDOZA  CHIGO JONATHAN DE JESUS</t>
  </si>
  <si>
    <t>MONTIEL XALA MARJORIE</t>
  </si>
  <si>
    <t>MONTUFA LASCARES MILERNA GUADALUPE</t>
  </si>
  <si>
    <t>MORALES  CHAGALA MIGUEL</t>
  </si>
  <si>
    <t>ORTIZ MORALES MANUEL ALEJANDRO</t>
  </si>
  <si>
    <t>PAXTIAN BAXIN ANAHI</t>
  </si>
  <si>
    <t>PUCHETA VELASCO ELIZABETH</t>
  </si>
  <si>
    <t>RINCON PEDROZA OMAR YAEL</t>
  </si>
  <si>
    <t>RIVEROLL SANTOS PABLO</t>
  </si>
  <si>
    <t xml:space="preserve">TOTO POLITO ROSARIO </t>
  </si>
  <si>
    <t>URIETA MARTINEZ KARINA</t>
  </si>
  <si>
    <t>VERGARA FERNANDEZ IRAD JAFETH</t>
  </si>
  <si>
    <t>211U0566</t>
  </si>
  <si>
    <t>221U0123</t>
  </si>
  <si>
    <t>221U0122</t>
  </si>
  <si>
    <t>211U0113</t>
  </si>
  <si>
    <t>211U0110</t>
  </si>
  <si>
    <t>211U0106</t>
  </si>
  <si>
    <t>211U0105</t>
  </si>
  <si>
    <t>211U0104</t>
  </si>
  <si>
    <t>211U0103</t>
  </si>
  <si>
    <t>211U0093</t>
  </si>
  <si>
    <t>211U0092</t>
  </si>
  <si>
    <t>211U0091</t>
  </si>
  <si>
    <t>211U0601</t>
  </si>
  <si>
    <t>211U0082</t>
  </si>
  <si>
    <t>211U0115</t>
  </si>
  <si>
    <t>211U0599</t>
  </si>
  <si>
    <t>AGUILAR CHONTAL INGRID</t>
  </si>
  <si>
    <t>BADILLO SERRANO KEVIN OTONIEL</t>
  </si>
  <si>
    <t>BARRIOS DOMINGUEZ DANIEL</t>
  </si>
  <si>
    <t>BAXIN PIXTA ERICK</t>
  </si>
  <si>
    <t>BELTRAN TOTO DANIELA</t>
  </si>
  <si>
    <t>COBAXIN ACUA JOEL RAUL</t>
  </si>
  <si>
    <t>CORTEZ ORGANISTA GABRIEL</t>
  </si>
  <si>
    <t>DIAZ HERNANDEZ LEON</t>
  </si>
  <si>
    <t>GALLEGOS CARLON CESIA</t>
  </si>
  <si>
    <t>GARCIA BELTRAN MIGUEL</t>
  </si>
  <si>
    <t>GONZALEZ CHIGO JOSUE ROBERTO</t>
  </si>
  <si>
    <t>HERNANDEZ ROBLEDO ALEXIS ADAIR</t>
  </si>
  <si>
    <t>IXTEPAN PUCHETA EVELIN ANYELI</t>
  </si>
  <si>
    <t>JUAREZ SANTOS ESTEFANI</t>
  </si>
  <si>
    <t>LLANO PUCHETA MARIA DEL ROSARIO</t>
  </si>
  <si>
    <t>LOPEZ PEREZ NIEVES MARLENE</t>
  </si>
  <si>
    <t>LUCHO PAXTIAN ALEXIS</t>
  </si>
  <si>
    <t>MARCIAL XALA JOSE SIMON</t>
  </si>
  <si>
    <t>MARTINEZ XALA EMMANUEL DE JESUS</t>
  </si>
  <si>
    <t>MIROS LUCHO JUAN JOSE</t>
  </si>
  <si>
    <t>MUÑIZ YXBA AMILET</t>
  </si>
  <si>
    <t>NOLASCO FIGUEROA OSCAR</t>
  </si>
  <si>
    <t>PALAFOX PRADO MIAGRO DE JESUS</t>
  </si>
  <si>
    <t>PARDO LOPEZ MAXIMO</t>
  </si>
  <si>
    <t>PEREZ GARCIA MARCO ANTONIO</t>
  </si>
  <si>
    <t>RAMIREZ MORENO MITZI ADELA</t>
  </si>
  <si>
    <t>SEGURA GUZMAN LIZETH SADAY</t>
  </si>
  <si>
    <t>SOLANA PELAEZ ASUL AVRIL</t>
  </si>
  <si>
    <t>TEOBA CONTRERAS DIANA DEL CARMEN</t>
  </si>
  <si>
    <t>TORRES NAVARRETE ODALYS RUBI</t>
  </si>
  <si>
    <t>VALENCIA GONZALEZ ANA CRISTINA</t>
  </si>
  <si>
    <t>VIDAÑA HERNANDEZ ARIEL ISAIAS</t>
  </si>
  <si>
    <t>241U0612</t>
  </si>
  <si>
    <t>241U0008</t>
  </si>
  <si>
    <t>241U0012</t>
  </si>
  <si>
    <t>241U0014</t>
  </si>
  <si>
    <t>241U0016</t>
  </si>
  <si>
    <t>241U0022</t>
  </si>
  <si>
    <t>241U0023</t>
  </si>
  <si>
    <t>241U0617</t>
  </si>
  <si>
    <t>241U0026</t>
  </si>
  <si>
    <t>241U0491</t>
  </si>
  <si>
    <t>241U0028</t>
  </si>
  <si>
    <t>241U0031</t>
  </si>
  <si>
    <t>241U0032</t>
  </si>
  <si>
    <t>241U0034</t>
  </si>
  <si>
    <t>241U0035</t>
  </si>
  <si>
    <t>241U0036</t>
  </si>
  <si>
    <t>241U0037</t>
  </si>
  <si>
    <t>241U0038</t>
  </si>
  <si>
    <t>241U0039</t>
  </si>
  <si>
    <t>241U0600</t>
  </si>
  <si>
    <t>241U0584</t>
  </si>
  <si>
    <t>241U0042</t>
  </si>
  <si>
    <t>241U0043</t>
  </si>
  <si>
    <t>241U0049</t>
  </si>
  <si>
    <t>241U0050</t>
  </si>
  <si>
    <t>241U0054</t>
  </si>
  <si>
    <t>241U0315</t>
  </si>
  <si>
    <t>RODRIGUEZ ESPARZA JOSE MARIA</t>
  </si>
  <si>
    <t>241U0056</t>
  </si>
  <si>
    <t>241U0058</t>
  </si>
  <si>
    <t>241U0059</t>
  </si>
  <si>
    <t>241U0064</t>
  </si>
  <si>
    <t>241U0067</t>
  </si>
  <si>
    <t>241U0069</t>
  </si>
  <si>
    <t>241U0123</t>
  </si>
  <si>
    <t>FUNDAMENTOS DE INVESTIGACIÓN</t>
  </si>
  <si>
    <t>101-B</t>
  </si>
  <si>
    <t>JARAMILLO MATEMAXCA ARLETH</t>
  </si>
  <si>
    <t xml:space="preserve"> ROSAS AGUILERA EMMANUEL</t>
  </si>
  <si>
    <t>CONTROL ESTADISTICO DE CALIDAD</t>
  </si>
  <si>
    <t>501-B</t>
  </si>
  <si>
    <t>SEP 2024-ENE 2025</t>
  </si>
  <si>
    <t>INGENIERIA DE SISTEMAS</t>
  </si>
  <si>
    <t>FORMULACION Y EVALUACION DE PROYECTOS</t>
  </si>
  <si>
    <t>XALATE MENDOZA GAEL ENRIQUE</t>
  </si>
  <si>
    <t>XOLO SANCHEZ FANI ELIZABETH</t>
  </si>
  <si>
    <t>MOLINA CRUZ KIMBERLY</t>
  </si>
  <si>
    <t>LOPEZ REMENTERIA AURELIO</t>
  </si>
  <si>
    <t>241U0640</t>
  </si>
  <si>
    <t>241U0239</t>
  </si>
  <si>
    <t>241U0072</t>
  </si>
  <si>
    <t>XOLOT  ALVARADO JOSE ANTONIO</t>
  </si>
  <si>
    <t>241U0073</t>
  </si>
  <si>
    <t>GARCIA RUEDA ANDREK EDUARDO</t>
  </si>
  <si>
    <t>221U0088</t>
  </si>
  <si>
    <t>REYES DE DIOS ITZEL DEL CARMEN</t>
  </si>
  <si>
    <t>FILIDOR DOMINGUEZ KARLA LISSET</t>
  </si>
  <si>
    <t>OLIVEROS IDISIDORO VANIA</t>
  </si>
  <si>
    <t>ORTIZ MARCIAL MONSERRAT</t>
  </si>
  <si>
    <t>ROSAS BUSTAMANTE MIGUEL ANGEL</t>
  </si>
  <si>
    <t>SANCHEZ CHIPOL YERIK</t>
  </si>
  <si>
    <t>TORIJAS BAXIN GUSTAVO</t>
  </si>
  <si>
    <t>221U0066</t>
  </si>
  <si>
    <t>221U0100</t>
  </si>
  <si>
    <t>211U0108</t>
  </si>
  <si>
    <t>221U0133</t>
  </si>
  <si>
    <t>AGOSTO -DICIEMBRE 2024</t>
  </si>
  <si>
    <t xml:space="preserve">AGOSTO -DICIEMBRE 2024 </t>
  </si>
  <si>
    <t>AGOSTO-DICIEMBRE 2024</t>
  </si>
  <si>
    <t>AGOSTO  - DICIEMBRE  2024</t>
  </si>
  <si>
    <t>AGOSTO -DICIEMBRE  2024</t>
  </si>
  <si>
    <t>RIOS CADENA MARIA JOSE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</si>
</sst>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2" borderId="2" xfId="0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0" fillId="0" borderId="9" xfId="0" applyBorder="1"/>
    <xf numFmtId="0" fontId="4" fillId="0" borderId="2" xfId="0" applyFont="1" applyBorder="1" applyAlignment="1">
      <alignment horizontal="left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67</xdr:row>
      <xdr:rowOff>38100</xdr:rowOff>
    </xdr:from>
    <xdr:to>
      <xdr:col>12</xdr:col>
      <xdr:colOff>380679</xdr:colOff>
      <xdr:row>69</xdr:row>
      <xdr:rowOff>28988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2EF325-6B6E-D56F-A815-6AE2AC7EE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3025" y="12468225"/>
          <a:ext cx="695004" cy="3718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363682</xdr:colOff>
      <xdr:row>65</xdr:row>
      <xdr:rowOff>147205</xdr:rowOff>
    </xdr:from>
    <xdr:to>
      <xdr:col>12</xdr:col>
      <xdr:colOff>296686</xdr:colOff>
      <xdr:row>67</xdr:row>
      <xdr:rowOff>138093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FF5D46-F333-7874-B2ED-8FC27002E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6909" y="11629160"/>
          <a:ext cx="695004" cy="3718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60614</xdr:colOff>
      <xdr:row>62</xdr:row>
      <xdr:rowOff>25977</xdr:rowOff>
    </xdr:from>
    <xdr:to>
      <xdr:col>12</xdr:col>
      <xdr:colOff>374618</xdr:colOff>
      <xdr:row>64</xdr:row>
      <xdr:rowOff>16865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FCD5C6-5540-BA22-F448-E167CBEF5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34841" y="11126932"/>
          <a:ext cx="695004" cy="3718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363682</xdr:colOff>
      <xdr:row>67</xdr:row>
      <xdr:rowOff>147205</xdr:rowOff>
    </xdr:from>
    <xdr:to>
      <xdr:col>12</xdr:col>
      <xdr:colOff>296686</xdr:colOff>
      <xdr:row>69</xdr:row>
      <xdr:rowOff>138093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571B91-15F4-44A4-B8D0-7CB058083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69032" y="12386830"/>
          <a:ext cx="695004" cy="3718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61</xdr:row>
      <xdr:rowOff>171450</xdr:rowOff>
    </xdr:from>
    <xdr:to>
      <xdr:col>12</xdr:col>
      <xdr:colOff>75879</xdr:colOff>
      <xdr:row>63</xdr:row>
      <xdr:rowOff>162338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B365A0-4D99-5435-E591-41E06D399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2050" y="11268075"/>
          <a:ext cx="695004" cy="3718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225137</xdr:colOff>
      <xdr:row>68</xdr:row>
      <xdr:rowOff>17318</xdr:rowOff>
    </xdr:from>
    <xdr:to>
      <xdr:col>12</xdr:col>
      <xdr:colOff>158141</xdr:colOff>
      <xdr:row>70</xdr:row>
      <xdr:rowOff>8206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973444-C192-6DBE-80B7-49C752110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8364" y="12832773"/>
          <a:ext cx="695004" cy="371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70"/>
  <sheetViews>
    <sheetView zoomScaleNormal="10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1"/>
      <c r="R3" s="1"/>
    </row>
    <row r="4" spans="2:18" x14ac:dyDescent="0.25">
      <c r="C4" t="s">
        <v>0</v>
      </c>
      <c r="D4" s="48" t="s">
        <v>274</v>
      </c>
      <c r="E4" s="48"/>
      <c r="F4" s="48"/>
      <c r="G4" s="48"/>
      <c r="I4" t="s">
        <v>1</v>
      </c>
      <c r="J4" s="49" t="s">
        <v>275</v>
      </c>
      <c r="K4" s="49"/>
      <c r="M4" t="s">
        <v>2</v>
      </c>
      <c r="N4" s="50">
        <v>45560</v>
      </c>
      <c r="O4" s="5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9" t="s">
        <v>276</v>
      </c>
      <c r="E6" s="49"/>
      <c r="F6" s="49"/>
      <c r="G6" s="49"/>
      <c r="I6" s="39" t="s">
        <v>22</v>
      </c>
      <c r="J6" s="39"/>
      <c r="K6" s="43" t="s">
        <v>25</v>
      </c>
      <c r="L6" s="43"/>
      <c r="M6" s="43"/>
      <c r="N6" s="43"/>
      <c r="O6" s="43"/>
      <c r="P6" s="4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3">
        <v>1</v>
      </c>
      <c r="C9" s="6" t="s">
        <v>139</v>
      </c>
      <c r="D9" s="35" t="s">
        <v>131</v>
      </c>
      <c r="E9" s="36"/>
      <c r="F9" s="36"/>
      <c r="G9" s="36"/>
      <c r="H9" s="36"/>
      <c r="I9" s="37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6">
        <f>(J9+K9+L9+M9)/4</f>
        <v>0</v>
      </c>
    </row>
    <row r="10" spans="2:18" x14ac:dyDescent="0.25">
      <c r="B10" s="3">
        <f>B9+1</f>
        <v>2</v>
      </c>
      <c r="C10" s="6" t="s">
        <v>140</v>
      </c>
      <c r="D10" s="35" t="s">
        <v>132</v>
      </c>
      <c r="E10" s="36"/>
      <c r="F10" s="36"/>
      <c r="G10" s="36"/>
      <c r="H10" s="36"/>
      <c r="I10" s="37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6">
        <f t="shared" ref="Q10:Q36" si="0">(J10+K10+L10+M10)/4</f>
        <v>0</v>
      </c>
    </row>
    <row r="11" spans="2:18" x14ac:dyDescent="0.25">
      <c r="B11" s="3">
        <f t="shared" ref="B11:B38" si="1">B10+1</f>
        <v>3</v>
      </c>
      <c r="C11" s="6" t="s">
        <v>141</v>
      </c>
      <c r="D11" s="35" t="s">
        <v>133</v>
      </c>
      <c r="E11" s="36"/>
      <c r="F11" s="36"/>
      <c r="G11" s="36"/>
      <c r="H11" s="36"/>
      <c r="I11" s="37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6">
        <f t="shared" si="0"/>
        <v>0</v>
      </c>
    </row>
    <row r="12" spans="2:18" x14ac:dyDescent="0.25">
      <c r="B12" s="3">
        <f t="shared" si="1"/>
        <v>4</v>
      </c>
      <c r="C12" s="6" t="s">
        <v>142</v>
      </c>
      <c r="D12" s="35" t="s">
        <v>134</v>
      </c>
      <c r="E12" s="36"/>
      <c r="F12" s="36"/>
      <c r="G12" s="36"/>
      <c r="H12" s="36"/>
      <c r="I12" s="37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6">
        <f t="shared" si="0"/>
        <v>0</v>
      </c>
    </row>
    <row r="13" spans="2:18" x14ac:dyDescent="0.25">
      <c r="B13" s="3">
        <f t="shared" si="1"/>
        <v>5</v>
      </c>
      <c r="C13" s="6" t="s">
        <v>146</v>
      </c>
      <c r="D13" s="35" t="s">
        <v>135</v>
      </c>
      <c r="E13" s="36"/>
      <c r="F13" s="36"/>
      <c r="G13" s="36"/>
      <c r="H13" s="36"/>
      <c r="I13" s="37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6">
        <f t="shared" si="0"/>
        <v>0</v>
      </c>
    </row>
    <row r="14" spans="2:18" x14ac:dyDescent="0.25">
      <c r="B14" s="3">
        <f t="shared" si="1"/>
        <v>6</v>
      </c>
      <c r="C14" s="6" t="s">
        <v>40</v>
      </c>
      <c r="D14" s="19" t="s">
        <v>136</v>
      </c>
      <c r="E14" s="20"/>
      <c r="F14" s="20"/>
      <c r="G14" s="20"/>
      <c r="H14" s="20"/>
      <c r="I14" s="21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6">
        <f t="shared" si="0"/>
        <v>0</v>
      </c>
    </row>
    <row r="15" spans="2:18" x14ac:dyDescent="0.25">
      <c r="B15" s="3">
        <f t="shared" si="1"/>
        <v>7</v>
      </c>
      <c r="C15" s="6" t="s">
        <v>147</v>
      </c>
      <c r="D15" s="35" t="s">
        <v>137</v>
      </c>
      <c r="E15" s="36"/>
      <c r="F15" s="36"/>
      <c r="G15" s="36"/>
      <c r="H15" s="36"/>
      <c r="I15" s="37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6">
        <f t="shared" si="0"/>
        <v>0</v>
      </c>
    </row>
    <row r="16" spans="2:18" x14ac:dyDescent="0.25">
      <c r="B16" s="3">
        <f t="shared" si="1"/>
        <v>8</v>
      </c>
      <c r="C16" s="6" t="s">
        <v>145</v>
      </c>
      <c r="D16" s="19" t="s">
        <v>138</v>
      </c>
      <c r="E16" s="20"/>
      <c r="F16" s="20"/>
      <c r="G16" s="20"/>
      <c r="H16" s="20"/>
      <c r="I16" s="21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6">
        <f t="shared" si="0"/>
        <v>0</v>
      </c>
    </row>
    <row r="17" spans="2:17" x14ac:dyDescent="0.25">
      <c r="B17" s="3">
        <f t="shared" si="1"/>
        <v>9</v>
      </c>
      <c r="C17" s="6" t="s">
        <v>62</v>
      </c>
      <c r="D17" s="35" t="s">
        <v>54</v>
      </c>
      <c r="E17" s="36"/>
      <c r="F17" s="36"/>
      <c r="G17" s="36"/>
      <c r="H17" s="36"/>
      <c r="I17" s="37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6">
        <f t="shared" si="0"/>
        <v>0</v>
      </c>
    </row>
    <row r="18" spans="2:17" x14ac:dyDescent="0.25">
      <c r="B18" s="3">
        <f t="shared" si="1"/>
        <v>10</v>
      </c>
      <c r="C18" s="6" t="s">
        <v>149</v>
      </c>
      <c r="D18" s="35" t="s">
        <v>143</v>
      </c>
      <c r="E18" s="36"/>
      <c r="F18" s="36"/>
      <c r="G18" s="36"/>
      <c r="H18" s="36"/>
      <c r="I18" s="37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6">
        <f t="shared" si="0"/>
        <v>0</v>
      </c>
    </row>
    <row r="19" spans="2:17" x14ac:dyDescent="0.25">
      <c r="B19" s="3">
        <f t="shared" si="1"/>
        <v>11</v>
      </c>
      <c r="C19" s="6" t="s">
        <v>150</v>
      </c>
      <c r="D19" s="35" t="s">
        <v>56</v>
      </c>
      <c r="E19" s="36"/>
      <c r="F19" s="36"/>
      <c r="G19" s="36"/>
      <c r="H19" s="36"/>
      <c r="I19" s="37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6">
        <f t="shared" si="0"/>
        <v>0</v>
      </c>
    </row>
    <row r="20" spans="2:17" x14ac:dyDescent="0.25">
      <c r="B20" s="3">
        <f t="shared" si="1"/>
        <v>12</v>
      </c>
      <c r="C20" s="6" t="s">
        <v>151</v>
      </c>
      <c r="D20" s="19" t="s">
        <v>144</v>
      </c>
      <c r="E20" s="20"/>
      <c r="F20" s="20"/>
      <c r="G20" s="20"/>
      <c r="H20" s="20"/>
      <c r="I20" s="21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6">
        <f t="shared" si="0"/>
        <v>0</v>
      </c>
    </row>
    <row r="21" spans="2:17" x14ac:dyDescent="0.25">
      <c r="B21" s="3">
        <f t="shared" si="1"/>
        <v>13</v>
      </c>
      <c r="C21" s="6" t="s">
        <v>41</v>
      </c>
      <c r="D21" s="35" t="s">
        <v>57</v>
      </c>
      <c r="E21" s="36"/>
      <c r="F21" s="36"/>
      <c r="G21" s="36"/>
      <c r="H21" s="36"/>
      <c r="I21" s="37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6">
        <f t="shared" si="0"/>
        <v>0</v>
      </c>
    </row>
    <row r="22" spans="2:17" x14ac:dyDescent="0.25">
      <c r="B22" s="3">
        <f t="shared" si="1"/>
        <v>14</v>
      </c>
      <c r="C22" s="6" t="s">
        <v>109</v>
      </c>
      <c r="D22" s="35" t="s">
        <v>58</v>
      </c>
      <c r="E22" s="36"/>
      <c r="F22" s="36"/>
      <c r="G22" s="36"/>
      <c r="H22" s="36"/>
      <c r="I22" s="37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6">
        <f t="shared" si="0"/>
        <v>0</v>
      </c>
    </row>
    <row r="23" spans="2:17" x14ac:dyDescent="0.25">
      <c r="B23" s="3">
        <f t="shared" si="1"/>
        <v>15</v>
      </c>
      <c r="C23" s="6" t="s">
        <v>63</v>
      </c>
      <c r="D23" s="35" t="s">
        <v>59</v>
      </c>
      <c r="E23" s="36"/>
      <c r="F23" s="36"/>
      <c r="G23" s="36"/>
      <c r="H23" s="36"/>
      <c r="I23" s="37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6">
        <f t="shared" si="0"/>
        <v>0</v>
      </c>
    </row>
    <row r="24" spans="2:17" x14ac:dyDescent="0.25">
      <c r="B24" s="3">
        <f t="shared" si="1"/>
        <v>16</v>
      </c>
      <c r="C24" s="6" t="s">
        <v>152</v>
      </c>
      <c r="D24" s="35" t="s">
        <v>153</v>
      </c>
      <c r="E24" s="36"/>
      <c r="F24" s="36"/>
      <c r="G24" s="36"/>
      <c r="H24" s="36"/>
      <c r="I24" s="37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6">
        <f t="shared" si="0"/>
        <v>0</v>
      </c>
    </row>
    <row r="25" spans="2:17" x14ac:dyDescent="0.25">
      <c r="B25" s="3">
        <f t="shared" si="1"/>
        <v>17</v>
      </c>
      <c r="C25" s="6" t="s">
        <v>154</v>
      </c>
      <c r="D25" s="41" t="s">
        <v>155</v>
      </c>
      <c r="E25" s="41"/>
      <c r="F25" s="41"/>
      <c r="G25" s="41"/>
      <c r="H25" s="41"/>
      <c r="I25" s="41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6">
        <f t="shared" si="0"/>
        <v>0</v>
      </c>
    </row>
    <row r="26" spans="2:17" x14ac:dyDescent="0.25">
      <c r="B26" s="3">
        <f t="shared" si="1"/>
        <v>18</v>
      </c>
      <c r="C26" s="6" t="s">
        <v>64</v>
      </c>
      <c r="D26" s="41" t="s">
        <v>60</v>
      </c>
      <c r="E26" s="41"/>
      <c r="F26" s="41"/>
      <c r="G26" s="41"/>
      <c r="H26" s="41"/>
      <c r="I26" s="41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6">
        <f t="shared" si="0"/>
        <v>0</v>
      </c>
    </row>
    <row r="27" spans="2:17" x14ac:dyDescent="0.25">
      <c r="B27" s="3">
        <f t="shared" si="1"/>
        <v>19</v>
      </c>
      <c r="C27" s="6" t="s">
        <v>157</v>
      </c>
      <c r="D27" s="41" t="s">
        <v>156</v>
      </c>
      <c r="E27" s="41"/>
      <c r="F27" s="41"/>
      <c r="G27" s="41"/>
      <c r="H27" s="41"/>
      <c r="I27" s="41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6">
        <f t="shared" si="0"/>
        <v>0</v>
      </c>
    </row>
    <row r="28" spans="2:17" x14ac:dyDescent="0.25">
      <c r="B28" s="3">
        <f t="shared" si="1"/>
        <v>20</v>
      </c>
      <c r="C28" s="6" t="s">
        <v>67</v>
      </c>
      <c r="D28" s="41" t="s">
        <v>69</v>
      </c>
      <c r="E28" s="41"/>
      <c r="F28" s="41"/>
      <c r="G28" s="41"/>
      <c r="H28" s="41"/>
      <c r="I28" s="41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6">
        <f t="shared" si="0"/>
        <v>0</v>
      </c>
    </row>
    <row r="29" spans="2:17" x14ac:dyDescent="0.25">
      <c r="B29" s="3">
        <f t="shared" si="1"/>
        <v>21</v>
      </c>
      <c r="C29" s="6" t="s">
        <v>159</v>
      </c>
      <c r="D29" s="41" t="s">
        <v>158</v>
      </c>
      <c r="E29" s="41"/>
      <c r="F29" s="41"/>
      <c r="G29" s="41"/>
      <c r="H29" s="41"/>
      <c r="I29" s="41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6">
        <f t="shared" si="0"/>
        <v>0</v>
      </c>
    </row>
    <row r="30" spans="2:17" x14ac:dyDescent="0.25">
      <c r="B30" s="3">
        <f t="shared" si="1"/>
        <v>22</v>
      </c>
      <c r="C30" s="6" t="s">
        <v>65</v>
      </c>
      <c r="D30" s="41" t="s">
        <v>160</v>
      </c>
      <c r="E30" s="41"/>
      <c r="F30" s="41"/>
      <c r="G30" s="41"/>
      <c r="H30" s="41"/>
      <c r="I30" s="41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6">
        <f t="shared" si="0"/>
        <v>0</v>
      </c>
    </row>
    <row r="31" spans="2:17" x14ac:dyDescent="0.25">
      <c r="B31" s="3">
        <f t="shared" si="1"/>
        <v>23</v>
      </c>
      <c r="C31" s="6" t="s">
        <v>35</v>
      </c>
      <c r="D31" s="41" t="s">
        <v>29</v>
      </c>
      <c r="E31" s="41"/>
      <c r="F31" s="41"/>
      <c r="G31" s="41"/>
      <c r="H31" s="41"/>
      <c r="I31" s="41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6">
        <f t="shared" si="0"/>
        <v>0</v>
      </c>
    </row>
    <row r="32" spans="2:17" x14ac:dyDescent="0.25">
      <c r="B32" s="3">
        <f t="shared" si="1"/>
        <v>24</v>
      </c>
      <c r="C32" s="6" t="s">
        <v>163</v>
      </c>
      <c r="D32" s="41" t="s">
        <v>161</v>
      </c>
      <c r="E32" s="41"/>
      <c r="F32" s="41"/>
      <c r="G32" s="41"/>
      <c r="H32" s="41"/>
      <c r="I32" s="41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6">
        <f t="shared" si="0"/>
        <v>0</v>
      </c>
    </row>
    <row r="33" spans="2:17" x14ac:dyDescent="0.25">
      <c r="B33" s="3">
        <f t="shared" si="1"/>
        <v>25</v>
      </c>
      <c r="C33" s="6" t="s">
        <v>66</v>
      </c>
      <c r="D33" s="41" t="s">
        <v>162</v>
      </c>
      <c r="E33" s="41"/>
      <c r="F33" s="41"/>
      <c r="G33" s="41"/>
      <c r="H33" s="41"/>
      <c r="I33" s="41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6">
        <f t="shared" si="0"/>
        <v>0</v>
      </c>
    </row>
    <row r="34" spans="2:17" x14ac:dyDescent="0.25">
      <c r="B34" s="3">
        <f t="shared" si="1"/>
        <v>26</v>
      </c>
      <c r="C34" s="6" t="s">
        <v>62</v>
      </c>
      <c r="D34" s="41" t="s">
        <v>164</v>
      </c>
      <c r="E34" s="41"/>
      <c r="F34" s="41"/>
      <c r="G34" s="41"/>
      <c r="H34" s="41"/>
      <c r="I34" s="41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6">
        <f t="shared" si="0"/>
        <v>0</v>
      </c>
    </row>
    <row r="35" spans="2:17" x14ac:dyDescent="0.25">
      <c r="B35" s="3">
        <f t="shared" si="1"/>
        <v>27</v>
      </c>
      <c r="C35" s="6" t="s">
        <v>166</v>
      </c>
      <c r="D35" s="41" t="s">
        <v>165</v>
      </c>
      <c r="E35" s="41"/>
      <c r="F35" s="41"/>
      <c r="G35" s="41"/>
      <c r="H35" s="41"/>
      <c r="I35" s="41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6">
        <f t="shared" si="0"/>
        <v>0</v>
      </c>
    </row>
    <row r="36" spans="2:17" x14ac:dyDescent="0.25">
      <c r="B36" s="3">
        <f t="shared" si="1"/>
        <v>28</v>
      </c>
      <c r="C36" s="6" t="s">
        <v>68</v>
      </c>
      <c r="D36" s="41" t="s">
        <v>61</v>
      </c>
      <c r="E36" s="41"/>
      <c r="F36" s="41"/>
      <c r="G36" s="41"/>
      <c r="H36" s="41"/>
      <c r="I36" s="41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6">
        <f t="shared" si="0"/>
        <v>0</v>
      </c>
    </row>
    <row r="37" spans="2:17" x14ac:dyDescent="0.25">
      <c r="B37" s="3">
        <f t="shared" si="1"/>
        <v>29</v>
      </c>
      <c r="C37" s="6"/>
      <c r="D37" s="41"/>
      <c r="E37" s="41"/>
      <c r="F37" s="41"/>
      <c r="G37" s="41"/>
      <c r="H37" s="41"/>
      <c r="I37" s="41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3">
        <f t="shared" si="1"/>
        <v>30</v>
      </c>
      <c r="C38" s="6"/>
      <c r="D38" s="41"/>
      <c r="E38" s="41"/>
      <c r="F38" s="41"/>
      <c r="G38" s="41"/>
      <c r="H38" s="41"/>
      <c r="I38" s="41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/>
      <c r="C39" s="6"/>
      <c r="D39" s="41"/>
      <c r="E39" s="41"/>
      <c r="F39" s="41"/>
      <c r="G39" s="41"/>
      <c r="H39" s="41"/>
      <c r="I39" s="41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/>
      <c r="C40" s="6"/>
      <c r="D40" s="41"/>
      <c r="E40" s="41"/>
      <c r="F40" s="41"/>
      <c r="G40" s="41"/>
      <c r="H40" s="41"/>
      <c r="I40" s="41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/>
      <c r="C41" s="6"/>
      <c r="D41" s="42"/>
      <c r="E41" s="42"/>
      <c r="F41" s="42"/>
      <c r="G41" s="42"/>
      <c r="H41" s="42"/>
      <c r="I41" s="4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/>
      <c r="C42" s="6"/>
      <c r="D42" s="42"/>
      <c r="E42" s="42"/>
      <c r="F42" s="42"/>
      <c r="G42" s="42"/>
      <c r="H42" s="42"/>
      <c r="I42" s="4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/>
      <c r="C43" s="6"/>
      <c r="D43" s="42"/>
      <c r="E43" s="42"/>
      <c r="F43" s="42"/>
      <c r="G43" s="42"/>
      <c r="H43" s="42"/>
      <c r="I43" s="4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/>
      <c r="C44" s="6"/>
      <c r="D44" s="42"/>
      <c r="E44" s="42"/>
      <c r="F44" s="42"/>
      <c r="G44" s="42"/>
      <c r="H44" s="42"/>
      <c r="I44" s="4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/>
      <c r="C45" s="6"/>
      <c r="D45" s="42"/>
      <c r="E45" s="42"/>
      <c r="F45" s="42"/>
      <c r="G45" s="42"/>
      <c r="H45" s="42"/>
      <c r="I45" s="4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/>
      <c r="C46" s="6"/>
      <c r="D46" s="42"/>
      <c r="E46" s="42"/>
      <c r="F46" s="42"/>
      <c r="G46" s="42"/>
      <c r="H46" s="42"/>
      <c r="I46" s="4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/>
      <c r="C47" s="6"/>
      <c r="D47" s="42"/>
      <c r="E47" s="42"/>
      <c r="F47" s="42"/>
      <c r="G47" s="42"/>
      <c r="H47" s="42"/>
      <c r="I47" s="4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/>
      <c r="C48" s="6"/>
      <c r="D48" s="42"/>
      <c r="E48" s="42"/>
      <c r="F48" s="42"/>
      <c r="G48" s="42"/>
      <c r="H48" s="42"/>
      <c r="I48" s="4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6"/>
      <c r="D49" s="42"/>
      <c r="E49" s="42"/>
      <c r="F49" s="42"/>
      <c r="G49" s="42"/>
      <c r="H49" s="42"/>
      <c r="I49" s="4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6"/>
      <c r="D50" s="42"/>
      <c r="E50" s="42"/>
      <c r="F50" s="42"/>
      <c r="G50" s="42"/>
      <c r="H50" s="42"/>
      <c r="I50" s="4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/>
      <c r="C51" s="6"/>
      <c r="D51" s="42"/>
      <c r="E51" s="42"/>
      <c r="F51" s="42"/>
      <c r="G51" s="42"/>
      <c r="H51" s="42"/>
      <c r="I51" s="4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/>
      <c r="C52" s="6"/>
      <c r="D52" s="42"/>
      <c r="E52" s="42"/>
      <c r="F52" s="42"/>
      <c r="G52" s="42"/>
      <c r="H52" s="42"/>
      <c r="I52" s="4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/>
      <c r="C53" s="7"/>
      <c r="D53" s="42"/>
      <c r="E53" s="42"/>
      <c r="F53" s="42"/>
      <c r="G53" s="42"/>
      <c r="H53" s="42"/>
      <c r="I53" s="42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/>
      <c r="C54" s="7"/>
      <c r="D54" s="42"/>
      <c r="E54" s="42"/>
      <c r="F54" s="42"/>
      <c r="G54" s="42"/>
      <c r="H54" s="42"/>
      <c r="I54" s="42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B55" s="6"/>
      <c r="C55" s="7"/>
      <c r="D55" s="42"/>
      <c r="E55" s="42"/>
      <c r="F55" s="42"/>
      <c r="G55" s="42"/>
      <c r="H55" s="42"/>
      <c r="I55" s="42"/>
      <c r="J55" s="4"/>
      <c r="K55" s="4"/>
      <c r="L55" s="4"/>
      <c r="M55" s="4"/>
      <c r="N55" s="4"/>
      <c r="O55" s="4"/>
      <c r="P55" s="4"/>
      <c r="Q55" s="10"/>
    </row>
    <row r="56" spans="2:17" x14ac:dyDescent="0.25">
      <c r="B56" s="6"/>
      <c r="C56" s="7"/>
      <c r="D56" s="42"/>
      <c r="E56" s="42"/>
      <c r="F56" s="42"/>
      <c r="G56" s="42"/>
      <c r="H56" s="42"/>
      <c r="I56" s="42"/>
      <c r="J56" s="4"/>
      <c r="K56" s="4"/>
      <c r="L56" s="4"/>
      <c r="M56" s="4"/>
      <c r="N56" s="4"/>
      <c r="O56" s="4"/>
      <c r="P56" s="4"/>
      <c r="Q56" s="10"/>
    </row>
    <row r="57" spans="2:17" x14ac:dyDescent="0.25">
      <c r="B57" s="6"/>
      <c r="C57" s="7"/>
      <c r="D57" s="42"/>
      <c r="E57" s="42"/>
      <c r="F57" s="42"/>
      <c r="G57" s="42"/>
      <c r="H57" s="42"/>
      <c r="I57" s="42"/>
      <c r="J57" s="4"/>
      <c r="K57" s="4"/>
      <c r="L57" s="4"/>
      <c r="M57" s="4"/>
      <c r="N57" s="4"/>
      <c r="O57" s="4"/>
      <c r="P57" s="4"/>
      <c r="Q57" s="10"/>
    </row>
    <row r="58" spans="2:17" x14ac:dyDescent="0.25">
      <c r="B58" s="6"/>
      <c r="C58" s="7"/>
      <c r="D58" s="42"/>
      <c r="E58" s="42"/>
      <c r="F58" s="42"/>
      <c r="G58" s="42"/>
      <c r="H58" s="42"/>
      <c r="I58" s="42"/>
      <c r="J58" s="4"/>
      <c r="K58" s="4"/>
      <c r="L58" s="4"/>
      <c r="M58" s="4"/>
      <c r="N58" s="4"/>
      <c r="O58" s="4"/>
      <c r="P58" s="4"/>
      <c r="Q58" s="10"/>
    </row>
    <row r="59" spans="2:17" x14ac:dyDescent="0.25">
      <c r="B59" s="6"/>
      <c r="C59" s="7"/>
      <c r="D59" s="42"/>
      <c r="E59" s="42"/>
      <c r="F59" s="42"/>
      <c r="G59" s="42"/>
      <c r="H59" s="42"/>
      <c r="I59" s="42"/>
      <c r="J59" s="4"/>
      <c r="K59" s="4"/>
      <c r="L59" s="4"/>
      <c r="M59" s="4"/>
      <c r="N59" s="4"/>
      <c r="O59" s="4"/>
      <c r="P59" s="4"/>
      <c r="Q59" s="10"/>
    </row>
    <row r="60" spans="2:17" x14ac:dyDescent="0.25">
      <c r="B60" s="6"/>
      <c r="C60" s="7"/>
      <c r="D60" s="42"/>
      <c r="E60" s="42"/>
      <c r="F60" s="42"/>
      <c r="G60" s="42"/>
      <c r="H60" s="42"/>
      <c r="I60" s="42"/>
      <c r="J60" s="4"/>
      <c r="K60" s="4"/>
      <c r="L60" s="4"/>
      <c r="M60" s="4"/>
      <c r="N60" s="4"/>
      <c r="O60" s="4"/>
      <c r="P60" s="4"/>
      <c r="Q60" s="10"/>
    </row>
    <row r="61" spans="2:17" x14ac:dyDescent="0.25">
      <c r="B61" s="6"/>
      <c r="C61" s="3"/>
      <c r="D61" s="53"/>
      <c r="E61" s="54"/>
      <c r="F61" s="54"/>
      <c r="G61" s="54"/>
      <c r="H61" s="54"/>
      <c r="I61" s="55"/>
      <c r="J61" s="3"/>
      <c r="K61" s="3"/>
      <c r="L61" s="3"/>
      <c r="M61" s="3"/>
      <c r="N61" s="3"/>
      <c r="O61" s="3"/>
      <c r="P61" s="3"/>
      <c r="Q61" s="10"/>
    </row>
    <row r="62" spans="2:17" x14ac:dyDescent="0.25">
      <c r="C62" s="39"/>
      <c r="D62" s="39"/>
      <c r="E62" s="1"/>
      <c r="H62" s="45" t="s">
        <v>19</v>
      </c>
      <c r="I62" s="45"/>
      <c r="J62" s="11">
        <f>COUNTIF(J9:J61,"&gt;=70")</f>
        <v>0</v>
      </c>
      <c r="K62" s="11">
        <f>COUNTIF(K9:K61,"&gt;=70")</f>
        <v>0</v>
      </c>
      <c r="L62" s="11">
        <f>COUNTIF(L9:L61,"&gt;=70")</f>
        <v>0</v>
      </c>
      <c r="M62" s="11">
        <f>COUNTIF(M9:M61,"&gt;=70")</f>
        <v>0</v>
      </c>
      <c r="N62" s="11">
        <f>COUNTIF(N15:N61,"&gt;=70")</f>
        <v>0</v>
      </c>
      <c r="O62" s="11">
        <f>COUNTIF(O15:O61,"&gt;=70")</f>
        <v>0</v>
      </c>
      <c r="P62" s="11">
        <f>COUNTIF(P15:P61,"&gt;=70")</f>
        <v>0</v>
      </c>
      <c r="Q62" s="15">
        <f>COUNTIF(Q15:Q56,"&gt;=70")</f>
        <v>0</v>
      </c>
    </row>
    <row r="63" spans="2:17" x14ac:dyDescent="0.25">
      <c r="C63" s="39"/>
      <c r="D63" s="39"/>
      <c r="E63" s="8"/>
      <c r="H63" s="46" t="s">
        <v>20</v>
      </c>
      <c r="I63" s="46"/>
      <c r="J63" s="12">
        <f t="shared" ref="J63:P63" si="2">COUNTIF(J9:J61,"&lt;70")</f>
        <v>28</v>
      </c>
      <c r="K63" s="12">
        <f t="shared" si="2"/>
        <v>28</v>
      </c>
      <c r="L63" s="12">
        <f t="shared" si="2"/>
        <v>28</v>
      </c>
      <c r="M63" s="12">
        <f t="shared" si="2"/>
        <v>28</v>
      </c>
      <c r="N63" s="12">
        <f t="shared" si="2"/>
        <v>28</v>
      </c>
      <c r="O63" s="12">
        <f t="shared" si="2"/>
        <v>28</v>
      </c>
      <c r="P63" s="12">
        <f t="shared" si="2"/>
        <v>28</v>
      </c>
      <c r="Q63" s="12">
        <f>COUNTIF(Q15:Q61,"&lt;70")</f>
        <v>22</v>
      </c>
    </row>
    <row r="64" spans="2:17" x14ac:dyDescent="0.25">
      <c r="C64" s="39"/>
      <c r="D64" s="39"/>
      <c r="E64" s="39"/>
      <c r="H64" s="46" t="s">
        <v>21</v>
      </c>
      <c r="I64" s="46"/>
      <c r="J64" s="12">
        <f t="shared" ref="J64:P64" si="3">COUNT(J9:J61)</f>
        <v>28</v>
      </c>
      <c r="K64" s="12">
        <f t="shared" si="3"/>
        <v>28</v>
      </c>
      <c r="L64" s="12">
        <f t="shared" si="3"/>
        <v>28</v>
      </c>
      <c r="M64" s="12">
        <f t="shared" si="3"/>
        <v>28</v>
      </c>
      <c r="N64" s="12">
        <f t="shared" si="3"/>
        <v>28</v>
      </c>
      <c r="O64" s="12">
        <f t="shared" si="3"/>
        <v>28</v>
      </c>
      <c r="P64" s="12">
        <f t="shared" si="3"/>
        <v>28</v>
      </c>
      <c r="Q64" s="12">
        <f>COUNT(Q15:Q61)</f>
        <v>22</v>
      </c>
    </row>
    <row r="65" spans="3:17" x14ac:dyDescent="0.25">
      <c r="C65" s="39"/>
      <c r="D65" s="39"/>
      <c r="E65" s="1"/>
      <c r="H65" s="47" t="s">
        <v>16</v>
      </c>
      <c r="I65" s="47"/>
      <c r="J65" s="13">
        <f t="shared" ref="J65:Q65" si="4">J62/J64</f>
        <v>0</v>
      </c>
      <c r="K65" s="14">
        <f t="shared" si="4"/>
        <v>0</v>
      </c>
      <c r="L65" s="14">
        <f t="shared" si="4"/>
        <v>0</v>
      </c>
      <c r="M65" s="14">
        <f t="shared" si="4"/>
        <v>0</v>
      </c>
      <c r="N65" s="14">
        <f t="shared" si="4"/>
        <v>0</v>
      </c>
      <c r="O65" s="14">
        <f t="shared" si="4"/>
        <v>0</v>
      </c>
      <c r="P65" s="14">
        <f t="shared" si="4"/>
        <v>0</v>
      </c>
      <c r="Q65" s="14">
        <f t="shared" si="4"/>
        <v>0</v>
      </c>
    </row>
    <row r="66" spans="3:17" x14ac:dyDescent="0.25">
      <c r="C66" s="39"/>
      <c r="D66" s="39"/>
      <c r="E66" s="1"/>
      <c r="H66" s="47" t="s">
        <v>17</v>
      </c>
      <c r="I66" s="47"/>
      <c r="J66" s="13">
        <f t="shared" ref="J66:Q66" si="5">J63/J64</f>
        <v>1</v>
      </c>
      <c r="K66" s="13">
        <f t="shared" si="5"/>
        <v>1</v>
      </c>
      <c r="L66" s="14">
        <f t="shared" si="5"/>
        <v>1</v>
      </c>
      <c r="M66" s="14">
        <f t="shared" si="5"/>
        <v>1</v>
      </c>
      <c r="N66" s="14">
        <f t="shared" si="5"/>
        <v>1</v>
      </c>
      <c r="O66" s="14">
        <f t="shared" si="5"/>
        <v>1</v>
      </c>
      <c r="P66" s="14">
        <f t="shared" si="5"/>
        <v>1</v>
      </c>
      <c r="Q66" s="14">
        <f t="shared" si="5"/>
        <v>1</v>
      </c>
    </row>
    <row r="67" spans="3:17" x14ac:dyDescent="0.25">
      <c r="C67" s="39"/>
      <c r="D67" s="39"/>
      <c r="E67" s="8"/>
    </row>
    <row r="68" spans="3:17" x14ac:dyDescent="0.25">
      <c r="C68" s="1"/>
      <c r="D68" s="1"/>
      <c r="E68" s="8"/>
    </row>
    <row r="69" spans="3:17" x14ac:dyDescent="0.25">
      <c r="J69" s="40"/>
      <c r="K69" s="40"/>
      <c r="L69" s="40"/>
      <c r="M69" s="40"/>
      <c r="N69" s="40"/>
      <c r="O69" s="40"/>
      <c r="P69" s="40"/>
    </row>
    <row r="70" spans="3:17" x14ac:dyDescent="0.25">
      <c r="J70" s="38" t="s">
        <v>18</v>
      </c>
      <c r="K70" s="38"/>
      <c r="L70" s="38"/>
      <c r="M70" s="38"/>
      <c r="N70" s="38"/>
      <c r="O70" s="38"/>
      <c r="P70" s="38"/>
    </row>
  </sheetData>
  <mergeCells count="72">
    <mergeCell ref="D46:I46"/>
    <mergeCell ref="D52:I52"/>
    <mergeCell ref="C62:D62"/>
    <mergeCell ref="D57:I57"/>
    <mergeCell ref="D58:I58"/>
    <mergeCell ref="D59:I59"/>
    <mergeCell ref="D60:I60"/>
    <mergeCell ref="D61:I61"/>
    <mergeCell ref="B2:P2"/>
    <mergeCell ref="D53:I53"/>
    <mergeCell ref="D54:I54"/>
    <mergeCell ref="D55:I55"/>
    <mergeCell ref="D35:I35"/>
    <mergeCell ref="D36:I36"/>
    <mergeCell ref="D37:I37"/>
    <mergeCell ref="D38:I38"/>
    <mergeCell ref="D39:I39"/>
    <mergeCell ref="D47:I47"/>
    <mergeCell ref="D48:I48"/>
    <mergeCell ref="D49:I49"/>
    <mergeCell ref="D50:I50"/>
    <mergeCell ref="D51:I51"/>
    <mergeCell ref="D40:I40"/>
    <mergeCell ref="D28:I28"/>
    <mergeCell ref="D8:I8"/>
    <mergeCell ref="D27:I27"/>
    <mergeCell ref="D15:I15"/>
    <mergeCell ref="D17:I17"/>
    <mergeCell ref="D18:I18"/>
    <mergeCell ref="D19:I19"/>
    <mergeCell ref="D21:I21"/>
    <mergeCell ref="D22:I22"/>
    <mergeCell ref="D24:I24"/>
    <mergeCell ref="D25:I25"/>
    <mergeCell ref="D26:I26"/>
    <mergeCell ref="D23:I23"/>
    <mergeCell ref="D9:I9"/>
    <mergeCell ref="D10:I10"/>
    <mergeCell ref="D11:I11"/>
    <mergeCell ref="D12:I12"/>
    <mergeCell ref="I6:J6"/>
    <mergeCell ref="K6:P6"/>
    <mergeCell ref="C3:P3"/>
    <mergeCell ref="C66:D66"/>
    <mergeCell ref="C67:D67"/>
    <mergeCell ref="C65:D65"/>
    <mergeCell ref="C64:E64"/>
    <mergeCell ref="H62:I62"/>
    <mergeCell ref="H63:I63"/>
    <mergeCell ref="H64:I64"/>
    <mergeCell ref="H65:I65"/>
    <mergeCell ref="H66:I66"/>
    <mergeCell ref="D4:G4"/>
    <mergeCell ref="J4:K4"/>
    <mergeCell ref="N4:O4"/>
    <mergeCell ref="D6:G6"/>
    <mergeCell ref="D13:I13"/>
    <mergeCell ref="J70:P70"/>
    <mergeCell ref="C63:D63"/>
    <mergeCell ref="J69:P69"/>
    <mergeCell ref="D29:I29"/>
    <mergeCell ref="D30:I30"/>
    <mergeCell ref="D31:I31"/>
    <mergeCell ref="D32:I32"/>
    <mergeCell ref="D34:I34"/>
    <mergeCell ref="D33:I33"/>
    <mergeCell ref="D56:I56"/>
    <mergeCell ref="D41:I41"/>
    <mergeCell ref="D42:I42"/>
    <mergeCell ref="D43:I43"/>
    <mergeCell ref="D44:I44"/>
    <mergeCell ref="D45:I45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69"/>
  <sheetViews>
    <sheetView topLeftCell="B34" zoomScale="150" zoomScaleNormal="150" workbookViewId="0">
      <selection activeCell="L41" sqref="L4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22"/>
      <c r="Q2" s="2"/>
      <c r="R2" s="2"/>
    </row>
    <row r="3" spans="2:21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8"/>
      <c r="Q3" s="1"/>
      <c r="R3" s="1"/>
    </row>
    <row r="4" spans="2:21" x14ac:dyDescent="0.25">
      <c r="C4" t="s">
        <v>0</v>
      </c>
      <c r="D4" s="48" t="s">
        <v>75</v>
      </c>
      <c r="E4" s="48"/>
      <c r="F4" s="48"/>
      <c r="G4" s="48"/>
      <c r="I4" t="s">
        <v>1</v>
      </c>
      <c r="J4" s="49" t="s">
        <v>76</v>
      </c>
      <c r="K4" s="49"/>
      <c r="M4" t="s">
        <v>2</v>
      </c>
      <c r="N4" s="50">
        <v>45637</v>
      </c>
      <c r="O4" s="50"/>
      <c r="P4" s="23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49" t="s">
        <v>301</v>
      </c>
      <c r="E6" s="49"/>
      <c r="F6" s="49"/>
      <c r="G6" s="49"/>
      <c r="I6" s="39" t="s">
        <v>22</v>
      </c>
      <c r="J6" s="39"/>
      <c r="K6" s="43" t="s">
        <v>25</v>
      </c>
      <c r="L6" s="43"/>
      <c r="M6" s="43"/>
      <c r="N6" s="43"/>
      <c r="O6" s="43"/>
      <c r="P6" s="18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7"/>
      <c r="T8" s="17"/>
      <c r="U8" s="17"/>
    </row>
    <row r="9" spans="2:21" x14ac:dyDescent="0.25">
      <c r="B9" s="6">
        <v>1</v>
      </c>
      <c r="C9" s="6" t="s">
        <v>52</v>
      </c>
      <c r="D9" s="41" t="s">
        <v>53</v>
      </c>
      <c r="E9" s="41"/>
      <c r="F9" s="41"/>
      <c r="G9" s="41"/>
      <c r="H9" s="41"/>
      <c r="I9" s="41"/>
      <c r="J9" s="25">
        <v>0</v>
      </c>
      <c r="K9" s="25">
        <v>0</v>
      </c>
      <c r="L9" s="4">
        <v>70</v>
      </c>
      <c r="M9" s="4">
        <v>0</v>
      </c>
      <c r="N9" s="4">
        <v>0</v>
      </c>
      <c r="O9" s="4">
        <v>0</v>
      </c>
      <c r="P9" s="4">
        <v>0</v>
      </c>
      <c r="Q9" s="10">
        <f>(J9+K9+L9+M9)/4</f>
        <v>17.5</v>
      </c>
    </row>
    <row r="10" spans="2:21" x14ac:dyDescent="0.25">
      <c r="B10" s="6">
        <f>B9+1</f>
        <v>2</v>
      </c>
      <c r="C10" s="6" t="s">
        <v>84</v>
      </c>
      <c r="D10" s="41" t="s">
        <v>78</v>
      </c>
      <c r="E10" s="41"/>
      <c r="F10" s="41"/>
      <c r="G10" s="41"/>
      <c r="H10" s="41"/>
      <c r="I10" s="41"/>
      <c r="J10" s="25">
        <v>0</v>
      </c>
      <c r="K10" s="25">
        <v>0</v>
      </c>
      <c r="L10" s="4">
        <v>70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0" si="0">(J10+K10+L10+M10)/4</f>
        <v>17.5</v>
      </c>
      <c r="S10" s="17"/>
      <c r="T10" s="17"/>
      <c r="U10" s="18"/>
    </row>
    <row r="11" spans="2:21" x14ac:dyDescent="0.25">
      <c r="B11" s="6">
        <f t="shared" ref="B11:B40" si="1">B10+1</f>
        <v>3</v>
      </c>
      <c r="C11" s="6" t="s">
        <v>79</v>
      </c>
      <c r="D11" s="41" t="s">
        <v>80</v>
      </c>
      <c r="E11" s="41"/>
      <c r="F11" s="41"/>
      <c r="G11" s="41"/>
      <c r="H11" s="41"/>
      <c r="I11" s="41"/>
      <c r="J11" s="4">
        <v>85</v>
      </c>
      <c r="K11" s="4">
        <v>85</v>
      </c>
      <c r="L11" s="4">
        <v>98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67</v>
      </c>
      <c r="S11" s="17"/>
      <c r="T11" s="17"/>
      <c r="U11" s="17"/>
    </row>
    <row r="12" spans="2:21" x14ac:dyDescent="0.25">
      <c r="B12" s="6">
        <f t="shared" si="1"/>
        <v>4</v>
      </c>
      <c r="C12" s="6" t="s">
        <v>55</v>
      </c>
      <c r="D12" s="41" t="s">
        <v>81</v>
      </c>
      <c r="E12" s="41"/>
      <c r="F12" s="41"/>
      <c r="G12" s="41"/>
      <c r="H12" s="41"/>
      <c r="I12" s="41"/>
      <c r="J12" s="25">
        <v>0</v>
      </c>
      <c r="K12" s="25">
        <v>0</v>
      </c>
      <c r="L12" s="4">
        <v>70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17.5</v>
      </c>
    </row>
    <row r="13" spans="2:21" x14ac:dyDescent="0.25">
      <c r="B13" s="6">
        <f t="shared" si="1"/>
        <v>5</v>
      </c>
      <c r="C13" s="6" t="s">
        <v>82</v>
      </c>
      <c r="D13" s="41" t="s">
        <v>83</v>
      </c>
      <c r="E13" s="41"/>
      <c r="F13" s="41"/>
      <c r="G13" s="41"/>
      <c r="H13" s="41"/>
      <c r="I13" s="41"/>
      <c r="J13" s="4">
        <v>70</v>
      </c>
      <c r="K13" s="25">
        <v>0</v>
      </c>
      <c r="L13" s="32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17.5</v>
      </c>
    </row>
    <row r="14" spans="2:21" x14ac:dyDescent="0.25">
      <c r="B14" s="6">
        <f t="shared" si="1"/>
        <v>6</v>
      </c>
      <c r="C14" s="6" t="s">
        <v>77</v>
      </c>
      <c r="D14" s="41" t="s">
        <v>85</v>
      </c>
      <c r="E14" s="41"/>
      <c r="F14" s="41"/>
      <c r="G14" s="41"/>
      <c r="H14" s="41"/>
      <c r="I14" s="41"/>
      <c r="J14" s="25">
        <v>0</v>
      </c>
      <c r="K14" s="25">
        <v>0</v>
      </c>
      <c r="L14" s="4">
        <v>75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18.75</v>
      </c>
    </row>
    <row r="15" spans="2:21" x14ac:dyDescent="0.25">
      <c r="B15" s="6">
        <f t="shared" si="1"/>
        <v>7</v>
      </c>
      <c r="C15" s="6" t="s">
        <v>86</v>
      </c>
      <c r="D15" s="41" t="s">
        <v>87</v>
      </c>
      <c r="E15" s="41"/>
      <c r="F15" s="41"/>
      <c r="G15" s="41"/>
      <c r="H15" s="41"/>
      <c r="I15" s="41"/>
      <c r="J15" s="25">
        <v>0</v>
      </c>
      <c r="K15" s="25">
        <v>0</v>
      </c>
      <c r="L15" s="4">
        <v>70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17.5</v>
      </c>
    </row>
    <row r="16" spans="2:21" x14ac:dyDescent="0.25">
      <c r="B16" s="6">
        <f t="shared" si="1"/>
        <v>8</v>
      </c>
      <c r="C16" s="6" t="s">
        <v>111</v>
      </c>
      <c r="D16" s="41" t="s">
        <v>88</v>
      </c>
      <c r="E16" s="41"/>
      <c r="F16" s="41"/>
      <c r="G16" s="41"/>
      <c r="H16" s="41"/>
      <c r="I16" s="41"/>
      <c r="J16" s="25">
        <v>0</v>
      </c>
      <c r="K16" s="25">
        <v>0</v>
      </c>
      <c r="L16" s="32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20" x14ac:dyDescent="0.25">
      <c r="B17" s="6">
        <f t="shared" si="1"/>
        <v>9</v>
      </c>
      <c r="C17" s="6" t="s">
        <v>112</v>
      </c>
      <c r="D17" s="41" t="s">
        <v>89</v>
      </c>
      <c r="E17" s="41"/>
      <c r="F17" s="41"/>
      <c r="G17" s="41"/>
      <c r="H17" s="41"/>
      <c r="I17" s="41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20" x14ac:dyDescent="0.25">
      <c r="B18" s="6">
        <f t="shared" si="1"/>
        <v>10</v>
      </c>
      <c r="C18" s="6" t="s">
        <v>113</v>
      </c>
      <c r="D18" s="41" t="s">
        <v>90</v>
      </c>
      <c r="E18" s="41"/>
      <c r="F18" s="41"/>
      <c r="G18" s="41"/>
      <c r="H18" s="41"/>
      <c r="I18" s="41"/>
      <c r="J18" s="4">
        <v>83</v>
      </c>
      <c r="K18" s="4">
        <v>80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65.75</v>
      </c>
    </row>
    <row r="19" spans="2:20" x14ac:dyDescent="0.25">
      <c r="B19" s="6">
        <f t="shared" si="1"/>
        <v>11</v>
      </c>
      <c r="C19" s="6" t="s">
        <v>30</v>
      </c>
      <c r="D19" s="41" t="s">
        <v>26</v>
      </c>
      <c r="E19" s="41"/>
      <c r="F19" s="41"/>
      <c r="G19" s="41"/>
      <c r="H19" s="41"/>
      <c r="I19" s="41"/>
      <c r="J19" s="4">
        <v>72</v>
      </c>
      <c r="K19" s="25">
        <v>0</v>
      </c>
      <c r="L19" s="4">
        <v>70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35.5</v>
      </c>
    </row>
    <row r="20" spans="2:20" x14ac:dyDescent="0.25">
      <c r="B20" s="6">
        <f t="shared" si="1"/>
        <v>12</v>
      </c>
      <c r="C20" s="6" t="s">
        <v>114</v>
      </c>
      <c r="D20" s="41" t="s">
        <v>91</v>
      </c>
      <c r="E20" s="41"/>
      <c r="F20" s="41"/>
      <c r="G20" s="41"/>
      <c r="H20" s="41"/>
      <c r="I20" s="41"/>
      <c r="J20" s="4">
        <v>70</v>
      </c>
      <c r="K20" s="25">
        <v>0</v>
      </c>
      <c r="L20" s="4">
        <v>70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35</v>
      </c>
    </row>
    <row r="21" spans="2:20" x14ac:dyDescent="0.25">
      <c r="B21" s="6">
        <f t="shared" si="1"/>
        <v>13</v>
      </c>
      <c r="C21" s="6" t="s">
        <v>115</v>
      </c>
      <c r="D21" s="41" t="s">
        <v>92</v>
      </c>
      <c r="E21" s="41"/>
      <c r="F21" s="41"/>
      <c r="G21" s="41"/>
      <c r="H21" s="41"/>
      <c r="I21" s="41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20" x14ac:dyDescent="0.25">
      <c r="B22" s="6">
        <f t="shared" si="1"/>
        <v>14</v>
      </c>
      <c r="C22" s="6" t="s">
        <v>116</v>
      </c>
      <c r="D22" s="41" t="s">
        <v>93</v>
      </c>
      <c r="E22" s="41"/>
      <c r="F22" s="41"/>
      <c r="G22" s="41"/>
      <c r="H22" s="41"/>
      <c r="I22" s="41"/>
      <c r="J22" s="4">
        <v>0</v>
      </c>
      <c r="K22" s="25">
        <v>0</v>
      </c>
      <c r="L22" s="4">
        <v>75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18.75</v>
      </c>
      <c r="S22" s="17"/>
      <c r="T22" s="17"/>
    </row>
    <row r="23" spans="2:20" x14ac:dyDescent="0.25">
      <c r="B23" s="6">
        <f t="shared" si="1"/>
        <v>15</v>
      </c>
      <c r="C23" s="6" t="s">
        <v>117</v>
      </c>
      <c r="D23" s="41" t="s">
        <v>94</v>
      </c>
      <c r="E23" s="41"/>
      <c r="F23" s="41"/>
      <c r="G23" s="41"/>
      <c r="H23" s="41"/>
      <c r="I23" s="41"/>
      <c r="J23" s="25">
        <v>0</v>
      </c>
      <c r="K23" s="25">
        <v>0</v>
      </c>
      <c r="L23" s="4">
        <v>75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18.75</v>
      </c>
    </row>
    <row r="24" spans="2:20" x14ac:dyDescent="0.25">
      <c r="B24" s="6">
        <f t="shared" si="1"/>
        <v>16</v>
      </c>
      <c r="C24" s="6" t="s">
        <v>118</v>
      </c>
      <c r="D24" s="41" t="s">
        <v>95</v>
      </c>
      <c r="E24" s="41"/>
      <c r="F24" s="41"/>
      <c r="G24" s="41"/>
      <c r="H24" s="41"/>
      <c r="I24" s="41"/>
      <c r="J24" s="4">
        <v>0</v>
      </c>
      <c r="K24" s="25">
        <v>0</v>
      </c>
      <c r="L24" s="4">
        <v>94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23.5</v>
      </c>
    </row>
    <row r="25" spans="2:20" x14ac:dyDescent="0.25">
      <c r="B25" s="6">
        <f t="shared" si="1"/>
        <v>17</v>
      </c>
      <c r="C25" s="6" t="s">
        <v>128</v>
      </c>
      <c r="D25" s="41" t="s">
        <v>129</v>
      </c>
      <c r="E25" s="41"/>
      <c r="F25" s="41"/>
      <c r="G25" s="41"/>
      <c r="H25" s="41"/>
      <c r="I25" s="41"/>
      <c r="J25" s="4">
        <v>70</v>
      </c>
      <c r="K25" s="25">
        <v>0</v>
      </c>
      <c r="L25" s="4">
        <v>75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36.25</v>
      </c>
    </row>
    <row r="26" spans="2:20" x14ac:dyDescent="0.25">
      <c r="B26" s="6">
        <f t="shared" si="1"/>
        <v>18</v>
      </c>
      <c r="C26" s="6" t="s">
        <v>130</v>
      </c>
      <c r="D26" s="41" t="s">
        <v>171</v>
      </c>
      <c r="E26" s="41"/>
      <c r="F26" s="41"/>
      <c r="G26" s="41"/>
      <c r="H26" s="41"/>
      <c r="I26" s="41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20" x14ac:dyDescent="0.25">
      <c r="B27" s="6">
        <f t="shared" si="1"/>
        <v>19</v>
      </c>
      <c r="C27" s="6" t="s">
        <v>130</v>
      </c>
      <c r="D27" s="28" t="s">
        <v>288</v>
      </c>
      <c r="E27" s="28"/>
      <c r="F27" s="28"/>
      <c r="G27" s="28"/>
      <c r="H27" s="28"/>
      <c r="I27" s="28"/>
      <c r="J27" s="25">
        <v>0</v>
      </c>
      <c r="K27" s="4">
        <v>75</v>
      </c>
      <c r="L27" s="4">
        <v>93</v>
      </c>
      <c r="M27" s="4"/>
      <c r="N27" s="4"/>
      <c r="O27" s="4"/>
      <c r="P27" s="4"/>
      <c r="Q27" s="10"/>
    </row>
    <row r="28" spans="2:20" x14ac:dyDescent="0.25">
      <c r="B28" s="6">
        <f t="shared" si="1"/>
        <v>20</v>
      </c>
      <c r="C28" s="6" t="s">
        <v>120</v>
      </c>
      <c r="D28" s="41" t="s">
        <v>96</v>
      </c>
      <c r="E28" s="41"/>
      <c r="F28" s="41"/>
      <c r="G28" s="41"/>
      <c r="H28" s="41"/>
      <c r="I28" s="41"/>
      <c r="J28" s="4">
        <v>74</v>
      </c>
      <c r="K28" s="4">
        <v>80</v>
      </c>
      <c r="L28" s="4">
        <v>98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63</v>
      </c>
    </row>
    <row r="29" spans="2:20" x14ac:dyDescent="0.25">
      <c r="B29" s="6">
        <f t="shared" si="1"/>
        <v>21</v>
      </c>
      <c r="C29" s="6" t="s">
        <v>121</v>
      </c>
      <c r="D29" s="41" t="s">
        <v>97</v>
      </c>
      <c r="E29" s="41"/>
      <c r="F29" s="41"/>
      <c r="G29" s="41"/>
      <c r="H29" s="41"/>
      <c r="I29" s="41"/>
      <c r="J29" s="25">
        <v>0</v>
      </c>
      <c r="K29" s="25">
        <v>0</v>
      </c>
      <c r="L29" s="4">
        <v>70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17.5</v>
      </c>
    </row>
    <row r="30" spans="2:20" x14ac:dyDescent="0.25">
      <c r="B30" s="6">
        <f t="shared" si="1"/>
        <v>22</v>
      </c>
      <c r="C30" s="6" t="s">
        <v>122</v>
      </c>
      <c r="D30" s="41" t="s">
        <v>98</v>
      </c>
      <c r="E30" s="41"/>
      <c r="F30" s="41"/>
      <c r="G30" s="41"/>
      <c r="H30" s="41"/>
      <c r="I30" s="41"/>
      <c r="J30" s="4">
        <v>70</v>
      </c>
      <c r="K30" s="25">
        <v>0</v>
      </c>
      <c r="L30" s="4">
        <v>94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41</v>
      </c>
    </row>
    <row r="31" spans="2:20" x14ac:dyDescent="0.25">
      <c r="B31" s="6">
        <f t="shared" si="1"/>
        <v>23</v>
      </c>
      <c r="C31" s="6" t="s">
        <v>123</v>
      </c>
      <c r="D31" s="41" t="s">
        <v>99</v>
      </c>
      <c r="E31" s="41"/>
      <c r="F31" s="41"/>
      <c r="G31" s="41"/>
      <c r="H31" s="41"/>
      <c r="I31" s="41"/>
      <c r="J31" s="4">
        <v>74</v>
      </c>
      <c r="K31" s="25">
        <v>0</v>
      </c>
      <c r="L31" s="4">
        <v>94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42</v>
      </c>
    </row>
    <row r="32" spans="2:20" x14ac:dyDescent="0.25">
      <c r="B32" s="6">
        <f t="shared" si="1"/>
        <v>24</v>
      </c>
      <c r="C32" s="6" t="s">
        <v>124</v>
      </c>
      <c r="D32" s="41" t="s">
        <v>100</v>
      </c>
      <c r="E32" s="41"/>
      <c r="F32" s="41"/>
      <c r="G32" s="41"/>
      <c r="H32" s="41"/>
      <c r="I32" s="41"/>
      <c r="J32" s="4">
        <v>0</v>
      </c>
      <c r="K32" s="25">
        <v>0</v>
      </c>
      <c r="L32" s="25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25">
      <c r="B33" s="6">
        <f t="shared" si="1"/>
        <v>25</v>
      </c>
      <c r="C33" s="6" t="s">
        <v>125</v>
      </c>
      <c r="D33" s="41" t="s">
        <v>101</v>
      </c>
      <c r="E33" s="41"/>
      <c r="F33" s="41"/>
      <c r="G33" s="41"/>
      <c r="H33" s="41"/>
      <c r="I33" s="41"/>
      <c r="J33" s="4">
        <v>0</v>
      </c>
      <c r="K33" s="25">
        <v>0</v>
      </c>
      <c r="L33" s="4">
        <v>70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17.5</v>
      </c>
    </row>
    <row r="34" spans="2:17" x14ac:dyDescent="0.25">
      <c r="B34" s="6">
        <f t="shared" si="1"/>
        <v>26</v>
      </c>
      <c r="C34" s="6" t="s">
        <v>126</v>
      </c>
      <c r="D34" s="41" t="s">
        <v>102</v>
      </c>
      <c r="E34" s="41"/>
      <c r="F34" s="41"/>
      <c r="G34" s="41"/>
      <c r="H34" s="41"/>
      <c r="I34" s="41"/>
      <c r="J34" s="25">
        <v>0</v>
      </c>
      <c r="K34" s="4">
        <v>73</v>
      </c>
      <c r="L34" s="4">
        <v>74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36.75</v>
      </c>
    </row>
    <row r="35" spans="2:17" x14ac:dyDescent="0.25">
      <c r="B35" s="6">
        <f t="shared" si="1"/>
        <v>27</v>
      </c>
      <c r="C35" s="6" t="s">
        <v>110</v>
      </c>
      <c r="D35" s="41" t="s">
        <v>103</v>
      </c>
      <c r="E35" s="41"/>
      <c r="F35" s="41"/>
      <c r="G35" s="41"/>
      <c r="H35" s="41"/>
      <c r="I35" s="41"/>
      <c r="J35" s="4">
        <v>0</v>
      </c>
      <c r="K35" s="25">
        <v>0</v>
      </c>
      <c r="L35" s="33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25">
      <c r="B36" s="6">
        <f t="shared" si="1"/>
        <v>28</v>
      </c>
      <c r="C36" s="6" t="s">
        <v>109</v>
      </c>
      <c r="D36" s="41" t="s">
        <v>104</v>
      </c>
      <c r="E36" s="41"/>
      <c r="F36" s="41"/>
      <c r="G36" s="41"/>
      <c r="H36" s="41"/>
      <c r="I36" s="41"/>
      <c r="J36" s="25">
        <v>0</v>
      </c>
      <c r="K36" s="4">
        <v>70</v>
      </c>
      <c r="L36" s="4">
        <v>96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41.5</v>
      </c>
    </row>
    <row r="37" spans="2:17" x14ac:dyDescent="0.25">
      <c r="B37" s="6">
        <f t="shared" si="1"/>
        <v>29</v>
      </c>
      <c r="C37" s="6" t="s">
        <v>127</v>
      </c>
      <c r="D37" s="41" t="s">
        <v>105</v>
      </c>
      <c r="E37" s="41"/>
      <c r="F37" s="41"/>
      <c r="G37" s="41"/>
      <c r="H37" s="41"/>
      <c r="I37" s="41"/>
      <c r="J37" s="4">
        <v>0</v>
      </c>
      <c r="K37" s="25">
        <v>0</v>
      </c>
      <c r="L37" s="4">
        <v>96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24</v>
      </c>
    </row>
    <row r="38" spans="2:17" x14ac:dyDescent="0.25">
      <c r="B38" s="6">
        <f t="shared" si="1"/>
        <v>30</v>
      </c>
      <c r="C38" s="6" t="s">
        <v>109</v>
      </c>
      <c r="D38" s="41" t="s">
        <v>290</v>
      </c>
      <c r="E38" s="41"/>
      <c r="F38" s="41"/>
      <c r="G38" s="41"/>
      <c r="H38" s="41"/>
      <c r="I38" s="41"/>
      <c r="J38" s="4">
        <v>0</v>
      </c>
      <c r="K38" s="4">
        <v>0</v>
      </c>
      <c r="L38" s="25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0</v>
      </c>
    </row>
    <row r="39" spans="2:17" x14ac:dyDescent="0.25">
      <c r="B39" s="6">
        <f t="shared" si="1"/>
        <v>31</v>
      </c>
      <c r="C39" s="6" t="s">
        <v>108</v>
      </c>
      <c r="D39" s="41" t="s">
        <v>306</v>
      </c>
      <c r="E39" s="41"/>
      <c r="F39" s="41"/>
      <c r="G39" s="41"/>
      <c r="H39" s="41"/>
      <c r="I39" s="41"/>
      <c r="J39" s="25">
        <v>0</v>
      </c>
      <c r="K39" s="30">
        <v>0</v>
      </c>
      <c r="L39" s="30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x14ac:dyDescent="0.25">
      <c r="B40" s="6">
        <f t="shared" si="1"/>
        <v>32</v>
      </c>
      <c r="C40" s="6" t="s">
        <v>107</v>
      </c>
      <c r="D40" s="41" t="s">
        <v>106</v>
      </c>
      <c r="E40" s="41"/>
      <c r="F40" s="41"/>
      <c r="G40" s="41"/>
      <c r="H40" s="41"/>
      <c r="I40" s="41"/>
      <c r="J40" s="25">
        <v>0</v>
      </c>
      <c r="K40" s="4">
        <v>70</v>
      </c>
      <c r="L40" s="4">
        <v>90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40</v>
      </c>
    </row>
    <row r="41" spans="2:17" x14ac:dyDescent="0.25">
      <c r="B41" s="6"/>
      <c r="C41" s="6"/>
      <c r="D41" s="41"/>
      <c r="E41" s="41"/>
      <c r="F41" s="41"/>
      <c r="G41" s="41"/>
      <c r="H41" s="41"/>
      <c r="I41" s="41"/>
      <c r="J41" s="29"/>
      <c r="K41" s="4"/>
      <c r="L41" s="4"/>
      <c r="M41" s="4"/>
      <c r="N41" s="4"/>
      <c r="O41" s="4"/>
      <c r="P41" s="4"/>
      <c r="Q41" s="10"/>
    </row>
    <row r="42" spans="2:17" x14ac:dyDescent="0.25">
      <c r="B42" s="6"/>
      <c r="C42" s="6"/>
      <c r="D42" s="41"/>
      <c r="E42" s="41"/>
      <c r="F42" s="41"/>
      <c r="G42" s="41"/>
      <c r="H42" s="41"/>
      <c r="I42" s="41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/>
      <c r="C43" s="6"/>
      <c r="D43" s="41"/>
      <c r="E43" s="41"/>
      <c r="F43" s="41"/>
      <c r="G43" s="41"/>
      <c r="H43" s="41"/>
      <c r="I43" s="41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/>
      <c r="C44" s="6"/>
      <c r="D44" s="41"/>
      <c r="E44" s="41"/>
      <c r="F44" s="41"/>
      <c r="G44" s="41"/>
      <c r="H44" s="41"/>
      <c r="I44" s="4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/>
      <c r="C45" s="6"/>
      <c r="D45" s="41"/>
      <c r="E45" s="41"/>
      <c r="F45" s="41"/>
      <c r="G45" s="41"/>
      <c r="H45" s="41"/>
      <c r="I45" s="4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/>
      <c r="C46" s="6"/>
      <c r="D46" s="41"/>
      <c r="E46" s="41"/>
      <c r="F46" s="41"/>
      <c r="G46" s="41"/>
      <c r="H46" s="41"/>
      <c r="I46" s="4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/>
      <c r="C47" s="6"/>
      <c r="D47" s="41"/>
      <c r="E47" s="41"/>
      <c r="F47" s="41"/>
      <c r="G47" s="41"/>
      <c r="H47" s="41"/>
      <c r="I47" s="4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/>
      <c r="C48" s="6"/>
      <c r="D48" s="41"/>
      <c r="E48" s="41"/>
      <c r="F48" s="41"/>
      <c r="G48" s="41"/>
      <c r="H48" s="41"/>
      <c r="I48" s="4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6"/>
      <c r="D49" s="41"/>
      <c r="E49" s="41"/>
      <c r="F49" s="41"/>
      <c r="G49" s="41"/>
      <c r="H49" s="41"/>
      <c r="I49" s="4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6"/>
      <c r="D50" s="41"/>
      <c r="E50" s="41"/>
      <c r="F50" s="41"/>
      <c r="G50" s="41"/>
      <c r="H50" s="41"/>
      <c r="I50" s="4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/>
      <c r="C51" s="6"/>
      <c r="D51" s="41"/>
      <c r="E51" s="41"/>
      <c r="F51" s="41"/>
      <c r="G51" s="41"/>
      <c r="H51" s="41"/>
      <c r="I51" s="4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/>
      <c r="C52" s="7"/>
      <c r="D52" s="41"/>
      <c r="E52" s="41"/>
      <c r="F52" s="41"/>
      <c r="G52" s="41"/>
      <c r="H52" s="41"/>
      <c r="I52" s="4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/>
      <c r="C53" s="7"/>
      <c r="D53" s="42"/>
      <c r="E53" s="42"/>
      <c r="F53" s="42"/>
      <c r="G53" s="42"/>
      <c r="H53" s="42"/>
      <c r="I53" s="42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/>
      <c r="C54" s="7"/>
      <c r="D54" s="42"/>
      <c r="E54" s="42"/>
      <c r="F54" s="42"/>
      <c r="G54" s="42"/>
      <c r="H54" s="42"/>
      <c r="I54" s="42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B55" s="6"/>
      <c r="C55" s="7"/>
      <c r="D55" s="42"/>
      <c r="E55" s="42"/>
      <c r="F55" s="42"/>
      <c r="G55" s="42"/>
      <c r="H55" s="42"/>
      <c r="I55" s="42"/>
      <c r="J55" s="4"/>
      <c r="K55" s="4"/>
      <c r="L55" s="4"/>
      <c r="M55" s="4"/>
      <c r="N55" s="4"/>
      <c r="O55" s="4"/>
      <c r="P55" s="4"/>
      <c r="Q55" s="10"/>
    </row>
    <row r="56" spans="2:17" x14ac:dyDescent="0.25">
      <c r="B56" s="6"/>
      <c r="C56" s="7"/>
      <c r="D56" s="42"/>
      <c r="E56" s="42"/>
      <c r="F56" s="42"/>
      <c r="G56" s="42"/>
      <c r="H56" s="42"/>
      <c r="I56" s="42"/>
      <c r="J56" s="4"/>
      <c r="K56" s="4"/>
      <c r="L56" s="4"/>
      <c r="M56" s="4"/>
      <c r="N56" s="4"/>
      <c r="O56" s="4"/>
      <c r="P56" s="4"/>
      <c r="Q56" s="10"/>
    </row>
    <row r="57" spans="2:17" x14ac:dyDescent="0.25">
      <c r="B57" s="6"/>
      <c r="C57" s="7"/>
      <c r="D57" s="42"/>
      <c r="E57" s="42"/>
      <c r="F57" s="42"/>
      <c r="G57" s="42"/>
      <c r="H57" s="42"/>
      <c r="I57" s="42"/>
      <c r="J57" s="4"/>
      <c r="K57" s="4"/>
      <c r="L57" s="4"/>
      <c r="M57" s="4"/>
      <c r="N57" s="4"/>
      <c r="O57" s="4"/>
      <c r="P57" s="4"/>
      <c r="Q57" s="10"/>
    </row>
    <row r="58" spans="2:17" x14ac:dyDescent="0.25">
      <c r="B58" s="6"/>
      <c r="C58" s="7"/>
      <c r="D58" s="42"/>
      <c r="E58" s="42"/>
      <c r="F58" s="42"/>
      <c r="G58" s="42"/>
      <c r="H58" s="42"/>
      <c r="I58" s="42"/>
      <c r="J58" s="4"/>
      <c r="K58" s="4"/>
      <c r="L58" s="4"/>
      <c r="M58" s="4"/>
      <c r="N58" s="4"/>
      <c r="O58" s="4"/>
      <c r="P58" s="4"/>
      <c r="Q58" s="10"/>
    </row>
    <row r="59" spans="2:17" x14ac:dyDescent="0.25">
      <c r="B59" s="6"/>
      <c r="C59" s="7"/>
      <c r="D59" s="42"/>
      <c r="E59" s="42"/>
      <c r="F59" s="42"/>
      <c r="G59" s="42"/>
      <c r="H59" s="42"/>
      <c r="I59" s="42"/>
      <c r="J59" s="4"/>
      <c r="K59" s="4"/>
      <c r="L59" s="4"/>
      <c r="M59" s="4"/>
      <c r="N59" s="4"/>
      <c r="O59" s="4"/>
      <c r="P59" s="4"/>
      <c r="Q59" s="10"/>
    </row>
    <row r="60" spans="2:17" x14ac:dyDescent="0.25">
      <c r="B60" s="6"/>
      <c r="C60" s="3"/>
      <c r="D60" s="53"/>
      <c r="E60" s="54"/>
      <c r="F60" s="54"/>
      <c r="G60" s="54"/>
      <c r="H60" s="54"/>
      <c r="I60" s="55"/>
      <c r="J60" s="3"/>
      <c r="K60" s="3"/>
      <c r="L60" s="3"/>
      <c r="M60" s="3"/>
      <c r="N60" s="3"/>
      <c r="O60" s="3"/>
      <c r="P60" s="3"/>
      <c r="Q60" s="10"/>
    </row>
    <row r="61" spans="2:17" x14ac:dyDescent="0.25">
      <c r="C61" s="39"/>
      <c r="D61" s="39"/>
      <c r="E61" s="1"/>
      <c r="H61" s="45" t="s">
        <v>19</v>
      </c>
      <c r="I61" s="45"/>
      <c r="J61" s="11">
        <f>COUNTIF(J9:J60,"&gt;=70")</f>
        <v>9</v>
      </c>
      <c r="K61" s="11">
        <f t="shared" ref="K61:O61" si="2">COUNTIF(K9:K60,"&gt;=70")</f>
        <v>7</v>
      </c>
      <c r="L61" s="11">
        <f t="shared" si="2"/>
        <v>23</v>
      </c>
      <c r="M61" s="11">
        <f t="shared" si="2"/>
        <v>0</v>
      </c>
      <c r="N61" s="11">
        <f t="shared" si="2"/>
        <v>0</v>
      </c>
      <c r="O61" s="11">
        <f t="shared" si="2"/>
        <v>0</v>
      </c>
      <c r="P61" s="11"/>
      <c r="Q61" s="15">
        <f t="shared" ref="Q61" si="3">COUNTIF(Q9:Q55,"&gt;=70")</f>
        <v>0</v>
      </c>
    </row>
    <row r="62" spans="2:17" x14ac:dyDescent="0.25">
      <c r="C62" s="39"/>
      <c r="D62" s="39"/>
      <c r="E62" s="8"/>
      <c r="H62" s="46" t="s">
        <v>20</v>
      </c>
      <c r="I62" s="46"/>
      <c r="J62" s="12">
        <f>COUNTIF(J9:J60,"&lt;70")</f>
        <v>23</v>
      </c>
      <c r="K62" s="12">
        <f t="shared" ref="K62:Q62" si="4">COUNTIF(K9:K60,"&lt;70")</f>
        <v>25</v>
      </c>
      <c r="L62" s="12">
        <f t="shared" si="4"/>
        <v>9</v>
      </c>
      <c r="M62" s="12">
        <f t="shared" si="4"/>
        <v>31</v>
      </c>
      <c r="N62" s="12">
        <f t="shared" si="4"/>
        <v>31</v>
      </c>
      <c r="O62" s="12">
        <f t="shared" si="4"/>
        <v>31</v>
      </c>
      <c r="P62" s="12"/>
      <c r="Q62" s="12">
        <f t="shared" si="4"/>
        <v>31</v>
      </c>
    </row>
    <row r="63" spans="2:17" x14ac:dyDescent="0.25">
      <c r="C63" s="39"/>
      <c r="D63" s="39"/>
      <c r="E63" s="39"/>
      <c r="H63" s="46" t="s">
        <v>21</v>
      </c>
      <c r="I63" s="46"/>
      <c r="J63" s="12">
        <f>COUNT(J9:J60)</f>
        <v>32</v>
      </c>
      <c r="K63" s="12">
        <f t="shared" ref="K63:Q63" si="5">COUNT(K9:K60)</f>
        <v>32</v>
      </c>
      <c r="L63" s="12">
        <f t="shared" si="5"/>
        <v>32</v>
      </c>
      <c r="M63" s="12">
        <f t="shared" si="5"/>
        <v>31</v>
      </c>
      <c r="N63" s="12">
        <f t="shared" si="5"/>
        <v>31</v>
      </c>
      <c r="O63" s="12">
        <f t="shared" si="5"/>
        <v>31</v>
      </c>
      <c r="P63" s="12"/>
      <c r="Q63" s="12">
        <f t="shared" si="5"/>
        <v>31</v>
      </c>
    </row>
    <row r="64" spans="2:17" x14ac:dyDescent="0.25">
      <c r="C64" s="39"/>
      <c r="D64" s="39"/>
      <c r="E64" s="1"/>
      <c r="H64" s="47" t="s">
        <v>16</v>
      </c>
      <c r="I64" s="47"/>
      <c r="J64" s="13">
        <f>J61/J63</f>
        <v>0.28125</v>
      </c>
      <c r="K64" s="14">
        <f t="shared" ref="K64:Q64" si="6">K61/K63</f>
        <v>0.21875</v>
      </c>
      <c r="L64" s="14">
        <f t="shared" si="6"/>
        <v>0.71875</v>
      </c>
      <c r="M64" s="14">
        <f t="shared" si="6"/>
        <v>0</v>
      </c>
      <c r="N64" s="14">
        <f t="shared" si="6"/>
        <v>0</v>
      </c>
      <c r="O64" s="14">
        <f t="shared" si="6"/>
        <v>0</v>
      </c>
      <c r="P64" s="14"/>
      <c r="Q64" s="14">
        <f t="shared" si="6"/>
        <v>0</v>
      </c>
    </row>
    <row r="65" spans="3:17" x14ac:dyDescent="0.25">
      <c r="C65" s="39"/>
      <c r="D65" s="39"/>
      <c r="E65" s="1"/>
      <c r="H65" s="47" t="s">
        <v>17</v>
      </c>
      <c r="I65" s="47"/>
      <c r="J65" s="13">
        <f>J62/J63</f>
        <v>0.71875</v>
      </c>
      <c r="K65" s="13">
        <f t="shared" ref="K65:Q65" si="7">K62/K63</f>
        <v>0.78125</v>
      </c>
      <c r="L65" s="14">
        <f t="shared" si="7"/>
        <v>0.28125</v>
      </c>
      <c r="M65" s="14">
        <f t="shared" si="7"/>
        <v>1</v>
      </c>
      <c r="N65" s="14">
        <f t="shared" si="7"/>
        <v>1</v>
      </c>
      <c r="O65" s="14">
        <f t="shared" si="7"/>
        <v>1</v>
      </c>
      <c r="P65" s="14"/>
      <c r="Q65" s="14">
        <f t="shared" si="7"/>
        <v>1</v>
      </c>
    </row>
    <row r="66" spans="3:17" x14ac:dyDescent="0.25">
      <c r="C66" s="39"/>
      <c r="D66" s="39"/>
      <c r="E66" s="8"/>
    </row>
    <row r="67" spans="3:17" x14ac:dyDescent="0.25">
      <c r="C67" s="1"/>
      <c r="D67" s="1"/>
      <c r="E67" s="8"/>
    </row>
    <row r="68" spans="3:17" x14ac:dyDescent="0.25">
      <c r="J68" s="40"/>
      <c r="K68" s="40"/>
      <c r="L68" s="40"/>
      <c r="M68" s="40"/>
      <c r="N68" s="40"/>
      <c r="O68" s="40"/>
      <c r="P68" s="1"/>
    </row>
    <row r="69" spans="3:17" x14ac:dyDescent="0.25">
      <c r="J69" s="38" t="s">
        <v>18</v>
      </c>
      <c r="K69" s="38"/>
      <c r="L69" s="38"/>
      <c r="M69" s="38"/>
      <c r="N69" s="38"/>
      <c r="O69" s="38"/>
      <c r="P69" s="8"/>
    </row>
  </sheetData>
  <mergeCells count="73">
    <mergeCell ref="C65:D65"/>
    <mergeCell ref="H65:I65"/>
    <mergeCell ref="C66:D66"/>
    <mergeCell ref="J68:O68"/>
    <mergeCell ref="J69:O69"/>
    <mergeCell ref="C62:D62"/>
    <mergeCell ref="H62:I62"/>
    <mergeCell ref="C63:E63"/>
    <mergeCell ref="H63:I63"/>
    <mergeCell ref="C64:D64"/>
    <mergeCell ref="H64:I64"/>
    <mergeCell ref="D57:I57"/>
    <mergeCell ref="D58:I58"/>
    <mergeCell ref="D59:I59"/>
    <mergeCell ref="D60:I60"/>
    <mergeCell ref="C61:D61"/>
    <mergeCell ref="H61:I61"/>
    <mergeCell ref="D56:I56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54:I54"/>
    <mergeCell ref="D55:I55"/>
    <mergeCell ref="D44:I44"/>
    <mergeCell ref="D30:I30"/>
    <mergeCell ref="D31:I31"/>
    <mergeCell ref="D32:I32"/>
    <mergeCell ref="D33:I33"/>
    <mergeCell ref="D35:I35"/>
    <mergeCell ref="D36:I36"/>
    <mergeCell ref="D37:I37"/>
    <mergeCell ref="D39:I39"/>
    <mergeCell ref="D41:I41"/>
    <mergeCell ref="D42:I42"/>
    <mergeCell ref="D43:I43"/>
    <mergeCell ref="D34:I34"/>
    <mergeCell ref="D40:I40"/>
    <mergeCell ref="D38:I38"/>
    <mergeCell ref="D29:I29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5:I25"/>
    <mergeCell ref="D26:I26"/>
    <mergeCell ref="D28:I28"/>
    <mergeCell ref="D24:I24"/>
    <mergeCell ref="D14:I14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13:I13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5"/>
  <sheetViews>
    <sheetView topLeftCell="A49" zoomScale="130" zoomScaleNormal="130" workbookViewId="0">
      <selection activeCell="L36" sqref="L36:M3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1"/>
      <c r="R3" s="1"/>
    </row>
    <row r="4" spans="2:18" x14ac:dyDescent="0.25">
      <c r="C4" t="s">
        <v>0</v>
      </c>
      <c r="D4" s="48" t="s">
        <v>277</v>
      </c>
      <c r="E4" s="48"/>
      <c r="F4" s="48"/>
      <c r="G4" s="48"/>
      <c r="I4" t="s">
        <v>1</v>
      </c>
      <c r="J4" s="49" t="s">
        <v>71</v>
      </c>
      <c r="K4" s="49"/>
      <c r="M4" t="s">
        <v>2</v>
      </c>
      <c r="N4" s="50">
        <v>45637</v>
      </c>
      <c r="O4" s="5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9" t="s">
        <v>302</v>
      </c>
      <c r="E6" s="49"/>
      <c r="F6" s="49"/>
      <c r="G6" s="49"/>
      <c r="I6" s="39" t="s">
        <v>22</v>
      </c>
      <c r="J6" s="39"/>
      <c r="K6" s="43" t="s">
        <v>25</v>
      </c>
      <c r="L6" s="43"/>
      <c r="M6" s="43"/>
      <c r="N6" s="43"/>
      <c r="O6" s="43"/>
      <c r="P6" s="4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4">
        <v>1</v>
      </c>
      <c r="C9" s="3" t="s">
        <v>202</v>
      </c>
      <c r="D9" s="41" t="s">
        <v>167</v>
      </c>
      <c r="E9" s="41"/>
      <c r="F9" s="41"/>
      <c r="G9" s="41"/>
      <c r="H9" s="41"/>
      <c r="I9" s="41"/>
      <c r="J9" s="25">
        <v>0</v>
      </c>
      <c r="K9" s="4">
        <v>71</v>
      </c>
      <c r="L9" s="4">
        <v>80</v>
      </c>
      <c r="M9" s="4">
        <v>81</v>
      </c>
      <c r="N9" s="4">
        <v>0</v>
      </c>
      <c r="O9" s="4">
        <v>0</v>
      </c>
      <c r="P9" s="4">
        <v>0</v>
      </c>
      <c r="Q9" s="26">
        <f>(J9+K9+L9+M9+N9)/5</f>
        <v>46.4</v>
      </c>
    </row>
    <row r="10" spans="2:18" x14ac:dyDescent="0.25">
      <c r="B10" s="4">
        <f>B9+1</f>
        <v>2</v>
      </c>
      <c r="C10" s="3" t="s">
        <v>39</v>
      </c>
      <c r="D10" s="41" t="s">
        <v>37</v>
      </c>
      <c r="E10" s="41"/>
      <c r="F10" s="41"/>
      <c r="G10" s="41"/>
      <c r="H10" s="41"/>
      <c r="I10" s="41"/>
      <c r="J10" s="25">
        <v>0</v>
      </c>
      <c r="K10" s="4">
        <v>74</v>
      </c>
      <c r="L10" s="4">
        <v>29</v>
      </c>
      <c r="M10" s="4">
        <v>77</v>
      </c>
      <c r="N10" s="4">
        <v>0</v>
      </c>
      <c r="O10" s="4">
        <v>0</v>
      </c>
      <c r="P10" s="4">
        <v>0</v>
      </c>
      <c r="Q10" s="26">
        <f t="shared" ref="Q10:Q35" si="0">(J10+K10+L10+M10+N10)/5</f>
        <v>36</v>
      </c>
    </row>
    <row r="11" spans="2:18" x14ac:dyDescent="0.25">
      <c r="B11" s="4">
        <f t="shared" ref="B11:B33" si="1">B10+1</f>
        <v>3</v>
      </c>
      <c r="C11" s="3" t="s">
        <v>200</v>
      </c>
      <c r="D11" s="41" t="s">
        <v>168</v>
      </c>
      <c r="E11" s="41"/>
      <c r="F11" s="41"/>
      <c r="G11" s="41"/>
      <c r="H11" s="41"/>
      <c r="I11" s="41"/>
      <c r="J11" s="4">
        <v>90</v>
      </c>
      <c r="K11" s="4">
        <v>70</v>
      </c>
      <c r="L11" s="4">
        <v>87</v>
      </c>
      <c r="M11" s="4">
        <v>87</v>
      </c>
      <c r="N11" s="4">
        <v>0</v>
      </c>
      <c r="O11" s="4">
        <v>0</v>
      </c>
      <c r="P11" s="4">
        <v>0</v>
      </c>
      <c r="Q11" s="26">
        <f t="shared" si="0"/>
        <v>66.8</v>
      </c>
    </row>
    <row r="12" spans="2:18" x14ac:dyDescent="0.25">
      <c r="B12" s="4">
        <f t="shared" si="1"/>
        <v>4</v>
      </c>
      <c r="C12" s="3" t="s">
        <v>148</v>
      </c>
      <c r="D12" s="41" t="s">
        <v>169</v>
      </c>
      <c r="E12" s="41"/>
      <c r="F12" s="41"/>
      <c r="G12" s="41"/>
      <c r="H12" s="41"/>
      <c r="I12" s="41"/>
      <c r="J12" s="4">
        <v>88</v>
      </c>
      <c r="K12" s="25">
        <v>0</v>
      </c>
      <c r="L12" s="4">
        <v>85</v>
      </c>
      <c r="M12" s="4">
        <v>77</v>
      </c>
      <c r="N12" s="4">
        <v>0</v>
      </c>
      <c r="O12" s="4">
        <v>0</v>
      </c>
      <c r="P12" s="4">
        <v>0</v>
      </c>
      <c r="Q12" s="26">
        <f t="shared" si="0"/>
        <v>50</v>
      </c>
    </row>
    <row r="13" spans="2:18" x14ac:dyDescent="0.25">
      <c r="B13" s="4">
        <f t="shared" si="1"/>
        <v>5</v>
      </c>
      <c r="C13" s="3" t="s">
        <v>118</v>
      </c>
      <c r="D13" s="41" t="s">
        <v>95</v>
      </c>
      <c r="E13" s="41"/>
      <c r="F13" s="41"/>
      <c r="G13" s="41"/>
      <c r="H13" s="41"/>
      <c r="I13" s="41"/>
      <c r="J13" s="25">
        <v>0</v>
      </c>
      <c r="K13" s="4">
        <v>0</v>
      </c>
      <c r="L13" s="25">
        <v>0</v>
      </c>
      <c r="M13" s="25">
        <v>0</v>
      </c>
      <c r="N13" s="4">
        <v>0</v>
      </c>
      <c r="O13" s="4">
        <v>0</v>
      </c>
      <c r="P13" s="4">
        <v>0</v>
      </c>
      <c r="Q13" s="26">
        <f t="shared" si="0"/>
        <v>0</v>
      </c>
    </row>
    <row r="14" spans="2:18" x14ac:dyDescent="0.25">
      <c r="B14" s="4">
        <f t="shared" si="1"/>
        <v>6</v>
      </c>
      <c r="C14" s="3" t="s">
        <v>199</v>
      </c>
      <c r="D14" s="41" t="s">
        <v>170</v>
      </c>
      <c r="E14" s="41"/>
      <c r="F14" s="41"/>
      <c r="G14" s="41"/>
      <c r="H14" s="41"/>
      <c r="I14" s="41"/>
      <c r="J14" s="4">
        <v>90</v>
      </c>
      <c r="K14" s="4">
        <v>87</v>
      </c>
      <c r="L14" s="4">
        <v>100</v>
      </c>
      <c r="M14" s="4">
        <v>91</v>
      </c>
      <c r="N14" s="4">
        <v>0</v>
      </c>
      <c r="O14" s="4">
        <v>0</v>
      </c>
      <c r="P14" s="4">
        <v>0</v>
      </c>
      <c r="Q14" s="26">
        <f t="shared" si="0"/>
        <v>73.599999999999994</v>
      </c>
    </row>
    <row r="15" spans="2:18" x14ac:dyDescent="0.25">
      <c r="B15" s="4">
        <f t="shared" si="1"/>
        <v>7</v>
      </c>
      <c r="C15" s="3" t="s">
        <v>119</v>
      </c>
      <c r="D15" s="41" t="s">
        <v>171</v>
      </c>
      <c r="E15" s="41"/>
      <c r="F15" s="41"/>
      <c r="G15" s="41"/>
      <c r="H15" s="41"/>
      <c r="I15" s="41"/>
      <c r="J15" s="4">
        <v>70</v>
      </c>
      <c r="K15" s="25">
        <v>0</v>
      </c>
      <c r="L15" s="25">
        <v>0</v>
      </c>
      <c r="M15" s="25">
        <v>0</v>
      </c>
      <c r="N15" s="4">
        <v>0</v>
      </c>
      <c r="O15" s="4">
        <v>0</v>
      </c>
      <c r="P15" s="4">
        <v>0</v>
      </c>
      <c r="Q15" s="26">
        <f t="shared" si="0"/>
        <v>14</v>
      </c>
    </row>
    <row r="16" spans="2:18" x14ac:dyDescent="0.25">
      <c r="B16" s="4">
        <f t="shared" si="1"/>
        <v>8</v>
      </c>
      <c r="C16" s="3" t="s">
        <v>198</v>
      </c>
      <c r="D16" s="41" t="s">
        <v>27</v>
      </c>
      <c r="E16" s="41"/>
      <c r="F16" s="41"/>
      <c r="G16" s="41"/>
      <c r="H16" s="41"/>
      <c r="I16" s="41"/>
      <c r="J16" s="4">
        <v>72</v>
      </c>
      <c r="K16" s="25">
        <v>0</v>
      </c>
      <c r="L16" s="4">
        <v>80</v>
      </c>
      <c r="M16" s="4">
        <v>76</v>
      </c>
      <c r="N16" s="4">
        <v>0</v>
      </c>
      <c r="O16" s="4">
        <v>0</v>
      </c>
      <c r="P16" s="4">
        <v>0</v>
      </c>
      <c r="Q16" s="26">
        <f t="shared" si="0"/>
        <v>45.6</v>
      </c>
    </row>
    <row r="17" spans="2:17" x14ac:dyDescent="0.25">
      <c r="B17" s="4">
        <f t="shared" si="1"/>
        <v>9</v>
      </c>
      <c r="C17" s="3" t="s">
        <v>197</v>
      </c>
      <c r="D17" s="41" t="s">
        <v>172</v>
      </c>
      <c r="E17" s="41"/>
      <c r="F17" s="41"/>
      <c r="G17" s="41"/>
      <c r="H17" s="41"/>
      <c r="I17" s="41"/>
      <c r="J17" s="25">
        <v>0</v>
      </c>
      <c r="K17" s="25">
        <v>0</v>
      </c>
      <c r="L17" s="4">
        <v>83</v>
      </c>
      <c r="M17" s="4">
        <v>77</v>
      </c>
      <c r="N17" s="4">
        <v>0</v>
      </c>
      <c r="O17" s="4">
        <v>0</v>
      </c>
      <c r="P17" s="4">
        <v>0</v>
      </c>
      <c r="Q17" s="26">
        <f t="shared" si="0"/>
        <v>32</v>
      </c>
    </row>
    <row r="18" spans="2:17" x14ac:dyDescent="0.25">
      <c r="B18" s="4">
        <f t="shared" si="1"/>
        <v>10</v>
      </c>
      <c r="C18" s="3" t="s">
        <v>196</v>
      </c>
      <c r="D18" s="41" t="s">
        <v>173</v>
      </c>
      <c r="E18" s="41"/>
      <c r="F18" s="41"/>
      <c r="G18" s="41"/>
      <c r="H18" s="41"/>
      <c r="I18" s="41"/>
      <c r="J18" s="4">
        <v>70</v>
      </c>
      <c r="K18" s="25">
        <v>0</v>
      </c>
      <c r="L18" s="25">
        <v>0</v>
      </c>
      <c r="M18" s="25">
        <v>78</v>
      </c>
      <c r="N18" s="4">
        <v>0</v>
      </c>
      <c r="O18" s="4">
        <v>0</v>
      </c>
      <c r="P18" s="4">
        <v>0</v>
      </c>
      <c r="Q18" s="26">
        <f t="shared" si="0"/>
        <v>29.6</v>
      </c>
    </row>
    <row r="19" spans="2:17" x14ac:dyDescent="0.25">
      <c r="B19" s="4">
        <f t="shared" si="1"/>
        <v>11</v>
      </c>
      <c r="C19" s="3" t="s">
        <v>31</v>
      </c>
      <c r="D19" s="41" t="s">
        <v>174</v>
      </c>
      <c r="E19" s="41"/>
      <c r="F19" s="41"/>
      <c r="G19" s="41"/>
      <c r="H19" s="41"/>
      <c r="I19" s="41"/>
      <c r="J19" s="25">
        <v>0</v>
      </c>
      <c r="K19" s="25">
        <v>0</v>
      </c>
      <c r="L19" s="25">
        <v>0</v>
      </c>
      <c r="M19" s="25">
        <v>0</v>
      </c>
      <c r="N19" s="4">
        <v>0</v>
      </c>
      <c r="O19" s="4">
        <v>0</v>
      </c>
      <c r="P19" s="4">
        <v>0</v>
      </c>
      <c r="Q19" s="26">
        <f t="shared" si="0"/>
        <v>0</v>
      </c>
    </row>
    <row r="20" spans="2:17" x14ac:dyDescent="0.25">
      <c r="B20" s="4">
        <f t="shared" si="1"/>
        <v>12</v>
      </c>
      <c r="C20" s="3" t="s">
        <v>32</v>
      </c>
      <c r="D20" s="41" t="s">
        <v>28</v>
      </c>
      <c r="E20" s="41"/>
      <c r="F20" s="41"/>
      <c r="G20" s="41"/>
      <c r="H20" s="41"/>
      <c r="I20" s="41"/>
      <c r="J20" s="25">
        <v>0</v>
      </c>
      <c r="K20" s="25">
        <v>0</v>
      </c>
      <c r="L20" s="25">
        <v>0</v>
      </c>
      <c r="M20" s="25">
        <v>0</v>
      </c>
      <c r="N20" s="4">
        <v>0</v>
      </c>
      <c r="O20" s="4">
        <v>0</v>
      </c>
      <c r="P20" s="4">
        <v>0</v>
      </c>
      <c r="Q20" s="26">
        <f t="shared" si="0"/>
        <v>0</v>
      </c>
    </row>
    <row r="21" spans="2:17" x14ac:dyDescent="0.25">
      <c r="B21" s="4">
        <f t="shared" si="1"/>
        <v>13</v>
      </c>
      <c r="C21" s="3" t="s">
        <v>41</v>
      </c>
      <c r="D21" s="41" t="s">
        <v>175</v>
      </c>
      <c r="E21" s="41"/>
      <c r="F21" s="41"/>
      <c r="G21" s="41"/>
      <c r="H21" s="41"/>
      <c r="I21" s="41"/>
      <c r="J21" s="25">
        <v>0</v>
      </c>
      <c r="K21" s="25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26">
        <f t="shared" si="0"/>
        <v>0</v>
      </c>
    </row>
    <row r="22" spans="2:17" x14ac:dyDescent="0.25">
      <c r="B22" s="4">
        <f t="shared" si="1"/>
        <v>14</v>
      </c>
      <c r="C22" s="3" t="s">
        <v>51</v>
      </c>
      <c r="D22" s="41" t="s">
        <v>38</v>
      </c>
      <c r="E22" s="41"/>
      <c r="F22" s="41"/>
      <c r="G22" s="41"/>
      <c r="H22" s="41"/>
      <c r="I22" s="41"/>
      <c r="J22" s="25">
        <v>0</v>
      </c>
      <c r="K22" s="4">
        <v>78</v>
      </c>
      <c r="L22" s="4">
        <v>30</v>
      </c>
      <c r="M22" s="4">
        <v>76</v>
      </c>
      <c r="N22" s="4">
        <v>0</v>
      </c>
      <c r="O22" s="4">
        <v>0</v>
      </c>
      <c r="P22" s="4">
        <v>0</v>
      </c>
      <c r="Q22" s="26">
        <f t="shared" si="0"/>
        <v>36.799999999999997</v>
      </c>
    </row>
    <row r="23" spans="2:17" x14ac:dyDescent="0.25">
      <c r="B23" s="4">
        <f t="shared" si="1"/>
        <v>15</v>
      </c>
      <c r="C23" s="3" t="s">
        <v>195</v>
      </c>
      <c r="D23" s="41" t="s">
        <v>176</v>
      </c>
      <c r="E23" s="41"/>
      <c r="F23" s="41"/>
      <c r="G23" s="41"/>
      <c r="H23" s="41"/>
      <c r="I23" s="41"/>
      <c r="J23" s="4">
        <v>72</v>
      </c>
      <c r="K23" s="25">
        <v>0</v>
      </c>
      <c r="L23" s="4">
        <v>73</v>
      </c>
      <c r="M23" s="25">
        <v>0</v>
      </c>
      <c r="N23" s="4">
        <v>0</v>
      </c>
      <c r="O23" s="4">
        <v>0</v>
      </c>
      <c r="P23" s="4">
        <v>0</v>
      </c>
      <c r="Q23" s="26">
        <f t="shared" si="0"/>
        <v>29</v>
      </c>
    </row>
    <row r="24" spans="2:17" x14ac:dyDescent="0.25">
      <c r="B24" s="4">
        <f t="shared" si="1"/>
        <v>16</v>
      </c>
      <c r="C24" s="3" t="s">
        <v>194</v>
      </c>
      <c r="D24" s="41" t="s">
        <v>177</v>
      </c>
      <c r="E24" s="41"/>
      <c r="F24" s="41"/>
      <c r="G24" s="41"/>
      <c r="H24" s="41"/>
      <c r="I24" s="41"/>
      <c r="J24" s="25">
        <v>0</v>
      </c>
      <c r="K24" s="25">
        <v>0</v>
      </c>
      <c r="L24" s="4">
        <v>81</v>
      </c>
      <c r="M24" s="4">
        <v>79</v>
      </c>
      <c r="N24" s="4">
        <v>0</v>
      </c>
      <c r="O24" s="4">
        <v>0</v>
      </c>
      <c r="P24" s="4">
        <v>0</v>
      </c>
      <c r="Q24" s="26">
        <f t="shared" si="0"/>
        <v>32</v>
      </c>
    </row>
    <row r="25" spans="2:17" x14ac:dyDescent="0.25">
      <c r="B25" s="4">
        <f t="shared" si="1"/>
        <v>17</v>
      </c>
      <c r="C25" s="3" t="s">
        <v>33</v>
      </c>
      <c r="D25" s="41" t="s">
        <v>178</v>
      </c>
      <c r="E25" s="41"/>
      <c r="F25" s="41"/>
      <c r="G25" s="41"/>
      <c r="H25" s="41"/>
      <c r="I25" s="41"/>
      <c r="J25" s="25">
        <v>0</v>
      </c>
      <c r="K25" s="25">
        <v>0</v>
      </c>
      <c r="L25" s="25">
        <v>0</v>
      </c>
      <c r="M25" s="25">
        <v>0</v>
      </c>
      <c r="N25" s="4">
        <v>0</v>
      </c>
      <c r="O25" s="4">
        <v>0</v>
      </c>
      <c r="P25" s="4">
        <v>0</v>
      </c>
      <c r="Q25" s="26">
        <f t="shared" si="0"/>
        <v>0</v>
      </c>
    </row>
    <row r="26" spans="2:17" x14ac:dyDescent="0.25">
      <c r="B26" s="4">
        <f t="shared" si="1"/>
        <v>18</v>
      </c>
      <c r="C26" s="3" t="s">
        <v>193</v>
      </c>
      <c r="D26" s="41" t="s">
        <v>179</v>
      </c>
      <c r="E26" s="41"/>
      <c r="F26" s="41"/>
      <c r="G26" s="41"/>
      <c r="H26" s="41"/>
      <c r="I26" s="41"/>
      <c r="J26" s="4">
        <v>76</v>
      </c>
      <c r="K26" s="25">
        <v>0</v>
      </c>
      <c r="L26" s="4">
        <v>85</v>
      </c>
      <c r="M26" s="4">
        <v>72</v>
      </c>
      <c r="N26" s="4">
        <v>0</v>
      </c>
      <c r="O26" s="4">
        <v>0</v>
      </c>
      <c r="P26" s="4">
        <v>0</v>
      </c>
      <c r="Q26" s="26">
        <f t="shared" si="0"/>
        <v>46.6</v>
      </c>
    </row>
    <row r="27" spans="2:17" x14ac:dyDescent="0.25">
      <c r="B27" s="4">
        <f t="shared" si="1"/>
        <v>19</v>
      </c>
      <c r="C27" s="3" t="s">
        <v>192</v>
      </c>
      <c r="D27" s="41" t="s">
        <v>180</v>
      </c>
      <c r="E27" s="41"/>
      <c r="F27" s="41"/>
      <c r="G27" s="41"/>
      <c r="H27" s="41"/>
      <c r="I27" s="41"/>
      <c r="J27" s="4">
        <v>76</v>
      </c>
      <c r="K27" s="25">
        <v>0</v>
      </c>
      <c r="L27" s="4">
        <v>89</v>
      </c>
      <c r="M27" s="4">
        <v>82</v>
      </c>
      <c r="N27" s="4">
        <v>0</v>
      </c>
      <c r="O27" s="4">
        <v>0</v>
      </c>
      <c r="P27" s="4">
        <v>0</v>
      </c>
      <c r="Q27" s="26">
        <f t="shared" si="0"/>
        <v>49.4</v>
      </c>
    </row>
    <row r="28" spans="2:17" x14ac:dyDescent="0.25">
      <c r="B28" s="4">
        <f t="shared" si="1"/>
        <v>20</v>
      </c>
      <c r="C28" s="3" t="s">
        <v>191</v>
      </c>
      <c r="D28" s="41" t="s">
        <v>181</v>
      </c>
      <c r="E28" s="41"/>
      <c r="F28" s="41"/>
      <c r="G28" s="41"/>
      <c r="H28" s="41"/>
      <c r="I28" s="41"/>
      <c r="J28" s="4">
        <v>74</v>
      </c>
      <c r="K28" s="25">
        <v>0</v>
      </c>
      <c r="L28" s="25">
        <v>0</v>
      </c>
      <c r="M28" s="4">
        <v>74</v>
      </c>
      <c r="N28" s="4">
        <v>0</v>
      </c>
      <c r="O28" s="4">
        <v>0</v>
      </c>
      <c r="P28" s="4">
        <v>0</v>
      </c>
      <c r="Q28" s="26">
        <f t="shared" si="0"/>
        <v>29.6</v>
      </c>
    </row>
    <row r="29" spans="2:17" x14ac:dyDescent="0.25">
      <c r="B29" s="4">
        <f t="shared" si="1"/>
        <v>21</v>
      </c>
      <c r="C29" s="3" t="s">
        <v>190</v>
      </c>
      <c r="D29" s="41" t="s">
        <v>182</v>
      </c>
      <c r="E29" s="41"/>
      <c r="F29" s="41"/>
      <c r="G29" s="41"/>
      <c r="H29" s="41"/>
      <c r="I29" s="41"/>
      <c r="J29" s="4">
        <v>76</v>
      </c>
      <c r="K29" s="4">
        <v>71</v>
      </c>
      <c r="L29" s="4">
        <v>85</v>
      </c>
      <c r="M29" s="4">
        <v>73</v>
      </c>
      <c r="N29" s="4">
        <v>0</v>
      </c>
      <c r="O29" s="4">
        <v>0</v>
      </c>
      <c r="P29" s="4">
        <v>0</v>
      </c>
      <c r="Q29" s="26">
        <f t="shared" si="0"/>
        <v>61</v>
      </c>
    </row>
    <row r="30" spans="2:17" x14ac:dyDescent="0.25">
      <c r="B30" s="4">
        <f t="shared" si="1"/>
        <v>22</v>
      </c>
      <c r="C30" s="3" t="s">
        <v>201</v>
      </c>
      <c r="D30" s="41" t="s">
        <v>183</v>
      </c>
      <c r="E30" s="41"/>
      <c r="F30" s="41"/>
      <c r="G30" s="41"/>
      <c r="H30" s="41"/>
      <c r="I30" s="41"/>
      <c r="J30" s="4">
        <v>90</v>
      </c>
      <c r="K30" s="25">
        <v>0</v>
      </c>
      <c r="L30" s="25">
        <v>0</v>
      </c>
      <c r="M30" s="4">
        <v>91</v>
      </c>
      <c r="N30" s="4">
        <v>0</v>
      </c>
      <c r="O30" s="4">
        <v>0</v>
      </c>
      <c r="P30" s="4">
        <v>0</v>
      </c>
      <c r="Q30" s="26">
        <f t="shared" si="0"/>
        <v>36.200000000000003</v>
      </c>
    </row>
    <row r="31" spans="2:17" x14ac:dyDescent="0.25">
      <c r="B31" s="4">
        <f t="shared" si="1"/>
        <v>23</v>
      </c>
      <c r="C31" s="27" t="s">
        <v>35</v>
      </c>
      <c r="D31" s="41" t="s">
        <v>29</v>
      </c>
      <c r="E31" s="41"/>
      <c r="F31" s="41"/>
      <c r="G31" s="41"/>
      <c r="H31" s="41"/>
      <c r="I31" s="41"/>
      <c r="J31" s="25">
        <v>0</v>
      </c>
      <c r="K31" s="25">
        <v>0</v>
      </c>
      <c r="L31" s="25">
        <v>0</v>
      </c>
      <c r="M31" s="25">
        <v>0</v>
      </c>
      <c r="N31" s="4">
        <v>0</v>
      </c>
      <c r="O31" s="4">
        <v>0</v>
      </c>
      <c r="P31" s="4">
        <v>0</v>
      </c>
      <c r="Q31" s="26">
        <f t="shared" si="0"/>
        <v>0</v>
      </c>
    </row>
    <row r="32" spans="2:17" x14ac:dyDescent="0.25">
      <c r="B32" s="4">
        <f t="shared" si="1"/>
        <v>24</v>
      </c>
      <c r="C32" s="27" t="s">
        <v>34</v>
      </c>
      <c r="D32" s="41" t="s">
        <v>49</v>
      </c>
      <c r="E32" s="41"/>
      <c r="F32" s="41"/>
      <c r="G32" s="41"/>
      <c r="H32" s="41"/>
      <c r="I32" s="41"/>
      <c r="J32" s="4">
        <v>72</v>
      </c>
      <c r="K32" s="25">
        <v>0</v>
      </c>
      <c r="L32" s="4">
        <v>81</v>
      </c>
      <c r="M32" s="4">
        <v>78</v>
      </c>
      <c r="N32" s="4">
        <v>0</v>
      </c>
      <c r="O32" s="4">
        <v>0</v>
      </c>
      <c r="P32" s="4">
        <v>0</v>
      </c>
      <c r="Q32" s="26">
        <f t="shared" si="0"/>
        <v>46.2</v>
      </c>
    </row>
    <row r="33" spans="2:17" x14ac:dyDescent="0.25">
      <c r="B33" s="4">
        <f t="shared" si="1"/>
        <v>25</v>
      </c>
      <c r="C33" s="3" t="s">
        <v>189</v>
      </c>
      <c r="D33" s="41" t="s">
        <v>184</v>
      </c>
      <c r="E33" s="41"/>
      <c r="F33" s="41"/>
      <c r="G33" s="41"/>
      <c r="H33" s="41"/>
      <c r="I33" s="41"/>
      <c r="J33" s="4">
        <v>90</v>
      </c>
      <c r="K33" s="4">
        <v>96</v>
      </c>
      <c r="L33" s="4">
        <v>100</v>
      </c>
      <c r="M33" s="4">
        <v>100</v>
      </c>
      <c r="N33" s="4">
        <v>0</v>
      </c>
      <c r="O33" s="4">
        <v>0</v>
      </c>
      <c r="P33" s="4">
        <v>0</v>
      </c>
      <c r="Q33" s="26">
        <f t="shared" si="0"/>
        <v>77.2</v>
      </c>
    </row>
    <row r="34" spans="2:17" x14ac:dyDescent="0.25">
      <c r="B34" s="6">
        <f t="shared" ref="B34:B56" si="2">B33+1</f>
        <v>26</v>
      </c>
      <c r="C34" s="3" t="s">
        <v>188</v>
      </c>
      <c r="D34" s="41" t="s">
        <v>185</v>
      </c>
      <c r="E34" s="41"/>
      <c r="F34" s="41"/>
      <c r="G34" s="41"/>
      <c r="H34" s="41"/>
      <c r="I34" s="41"/>
      <c r="J34" s="4">
        <v>86</v>
      </c>
      <c r="K34" s="4">
        <v>70</v>
      </c>
      <c r="L34" s="4">
        <v>89</v>
      </c>
      <c r="M34" s="4">
        <v>80</v>
      </c>
      <c r="N34" s="4">
        <v>0</v>
      </c>
      <c r="O34" s="4">
        <v>0</v>
      </c>
      <c r="P34" s="4">
        <v>0</v>
      </c>
      <c r="Q34" s="26">
        <f t="shared" si="0"/>
        <v>65</v>
      </c>
    </row>
    <row r="35" spans="2:17" x14ac:dyDescent="0.25">
      <c r="B35" s="6">
        <f t="shared" si="2"/>
        <v>27</v>
      </c>
      <c r="C35" s="3" t="s">
        <v>187</v>
      </c>
      <c r="D35" s="41" t="s">
        <v>186</v>
      </c>
      <c r="E35" s="41"/>
      <c r="F35" s="41"/>
      <c r="G35" s="41"/>
      <c r="H35" s="41"/>
      <c r="I35" s="41"/>
      <c r="J35" s="4">
        <v>72</v>
      </c>
      <c r="K35" s="4">
        <v>90</v>
      </c>
      <c r="L35" s="4">
        <v>98</v>
      </c>
      <c r="M35" s="4">
        <v>97</v>
      </c>
      <c r="N35" s="4">
        <v>0</v>
      </c>
      <c r="O35" s="4">
        <v>0</v>
      </c>
      <c r="P35" s="4">
        <v>0</v>
      </c>
      <c r="Q35" s="26">
        <f t="shared" si="0"/>
        <v>71.400000000000006</v>
      </c>
    </row>
    <row r="36" spans="2:17" x14ac:dyDescent="0.25">
      <c r="B36" s="6">
        <f t="shared" si="2"/>
        <v>28</v>
      </c>
      <c r="C36" s="6"/>
      <c r="D36" s="42"/>
      <c r="E36" s="42"/>
      <c r="F36" s="42"/>
      <c r="G36" s="42"/>
      <c r="H36" s="42"/>
      <c r="I36" s="42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2"/>
        <v>29</v>
      </c>
      <c r="C37" s="6"/>
      <c r="D37" s="42"/>
      <c r="E37" s="42"/>
      <c r="F37" s="42"/>
      <c r="G37" s="42"/>
      <c r="H37" s="42"/>
      <c r="I37" s="4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2"/>
        <v>30</v>
      </c>
      <c r="C38" s="6"/>
      <c r="D38" s="42"/>
      <c r="E38" s="42"/>
      <c r="F38" s="42"/>
      <c r="G38" s="42"/>
      <c r="H38" s="42"/>
      <c r="I38" s="4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2"/>
        <v>31</v>
      </c>
      <c r="C39" s="6"/>
      <c r="D39" s="42"/>
      <c r="E39" s="42"/>
      <c r="F39" s="42"/>
      <c r="G39" s="42"/>
      <c r="H39" s="42"/>
      <c r="I39" s="4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2"/>
        <v>32</v>
      </c>
      <c r="C40" s="6"/>
      <c r="D40" s="42"/>
      <c r="E40" s="42"/>
      <c r="F40" s="42"/>
      <c r="G40" s="42"/>
      <c r="H40" s="42"/>
      <c r="I40" s="4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2"/>
        <v>33</v>
      </c>
      <c r="C41" s="6"/>
      <c r="D41" s="42"/>
      <c r="E41" s="42"/>
      <c r="F41" s="42"/>
      <c r="G41" s="42"/>
      <c r="H41" s="42"/>
      <c r="I41" s="4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2"/>
        <v>34</v>
      </c>
      <c r="C42" s="6"/>
      <c r="D42" s="42"/>
      <c r="E42" s="42"/>
      <c r="F42" s="42"/>
      <c r="G42" s="42"/>
      <c r="H42" s="42"/>
      <c r="I42" s="4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2"/>
        <v>35</v>
      </c>
      <c r="C43" s="6"/>
      <c r="D43" s="42"/>
      <c r="E43" s="42"/>
      <c r="F43" s="42"/>
      <c r="G43" s="42"/>
      <c r="H43" s="42"/>
      <c r="I43" s="4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2"/>
        <v>36</v>
      </c>
      <c r="C44" s="6"/>
      <c r="D44" s="42"/>
      <c r="E44" s="42"/>
      <c r="F44" s="42"/>
      <c r="G44" s="42"/>
      <c r="H44" s="42"/>
      <c r="I44" s="4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2"/>
        <v>37</v>
      </c>
      <c r="C45" s="6"/>
      <c r="D45" s="42"/>
      <c r="E45" s="42"/>
      <c r="F45" s="42"/>
      <c r="G45" s="42"/>
      <c r="H45" s="42"/>
      <c r="I45" s="4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2"/>
        <v>38</v>
      </c>
      <c r="C46" s="6"/>
      <c r="D46" s="42"/>
      <c r="E46" s="42"/>
      <c r="F46" s="42"/>
      <c r="G46" s="42"/>
      <c r="H46" s="42"/>
      <c r="I46" s="4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2"/>
        <v>39</v>
      </c>
      <c r="C47" s="6"/>
      <c r="D47" s="42"/>
      <c r="E47" s="42"/>
      <c r="F47" s="42"/>
      <c r="G47" s="42"/>
      <c r="H47" s="42"/>
      <c r="I47" s="4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2"/>
        <v>40</v>
      </c>
      <c r="C48" s="7"/>
      <c r="D48" s="42"/>
      <c r="E48" s="42"/>
      <c r="F48" s="42"/>
      <c r="G48" s="42"/>
      <c r="H48" s="42"/>
      <c r="I48" s="4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2"/>
        <v>41</v>
      </c>
      <c r="C49" s="7"/>
      <c r="D49" s="42"/>
      <c r="E49" s="42"/>
      <c r="F49" s="42"/>
      <c r="G49" s="42"/>
      <c r="H49" s="42"/>
      <c r="I49" s="4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2"/>
        <v>42</v>
      </c>
      <c r="C50" s="7"/>
      <c r="D50" s="42"/>
      <c r="E50" s="42"/>
      <c r="F50" s="42"/>
      <c r="G50" s="42"/>
      <c r="H50" s="42"/>
      <c r="I50" s="4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2"/>
        <v>43</v>
      </c>
      <c r="C51" s="7"/>
      <c r="D51" s="42"/>
      <c r="E51" s="42"/>
      <c r="F51" s="42"/>
      <c r="G51" s="42"/>
      <c r="H51" s="42"/>
      <c r="I51" s="4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2"/>
        <v>44</v>
      </c>
      <c r="C52" s="7"/>
      <c r="D52" s="42"/>
      <c r="E52" s="42"/>
      <c r="F52" s="42"/>
      <c r="G52" s="42"/>
      <c r="H52" s="42"/>
      <c r="I52" s="4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2"/>
        <v>45</v>
      </c>
      <c r="C53" s="7"/>
      <c r="D53" s="42"/>
      <c r="E53" s="42"/>
      <c r="F53" s="42"/>
      <c r="G53" s="42"/>
      <c r="H53" s="42"/>
      <c r="I53" s="42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>
        <f t="shared" si="2"/>
        <v>46</v>
      </c>
      <c r="C54" s="7"/>
      <c r="D54" s="42"/>
      <c r="E54" s="42"/>
      <c r="F54" s="42"/>
      <c r="G54" s="42"/>
      <c r="H54" s="42"/>
      <c r="I54" s="42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B55" s="6">
        <f t="shared" si="2"/>
        <v>47</v>
      </c>
      <c r="C55" s="7"/>
      <c r="D55" s="42"/>
      <c r="E55" s="42"/>
      <c r="F55" s="42"/>
      <c r="G55" s="42"/>
      <c r="H55" s="42"/>
      <c r="I55" s="42"/>
      <c r="J55" s="4"/>
      <c r="K55" s="4"/>
      <c r="L55" s="4"/>
      <c r="M55" s="4"/>
      <c r="N55" s="4"/>
      <c r="O55" s="4"/>
      <c r="P55" s="4"/>
      <c r="Q55" s="10"/>
    </row>
    <row r="56" spans="2:17" x14ac:dyDescent="0.25">
      <c r="B56" s="6">
        <f t="shared" si="2"/>
        <v>48</v>
      </c>
      <c r="C56" s="3"/>
      <c r="D56" s="53"/>
      <c r="E56" s="54"/>
      <c r="F56" s="54"/>
      <c r="G56" s="54"/>
      <c r="H56" s="54"/>
      <c r="I56" s="55"/>
      <c r="J56" s="3"/>
      <c r="K56" s="3"/>
      <c r="L56" s="3"/>
      <c r="M56" s="3"/>
      <c r="N56" s="3"/>
      <c r="O56" s="3"/>
      <c r="P56" s="3"/>
      <c r="Q56" s="10"/>
    </row>
    <row r="57" spans="2:17" x14ac:dyDescent="0.25">
      <c r="C57" s="39"/>
      <c r="D57" s="39"/>
      <c r="E57" s="1"/>
      <c r="H57" s="45" t="s">
        <v>19</v>
      </c>
      <c r="I57" s="45"/>
      <c r="J57" s="11">
        <f>COUNTIF(J9:J56,"&gt;=70")</f>
        <v>16</v>
      </c>
      <c r="K57" s="11">
        <f>COUNTIF(K9:K56,"&gt;=70")</f>
        <v>9</v>
      </c>
      <c r="L57" s="11">
        <f>COUNTIF(L9:L56,"&gt;=70")</f>
        <v>15</v>
      </c>
      <c r="M57" s="11">
        <f>COUNTIF(M9:M56,"&gt;=70")</f>
        <v>19</v>
      </c>
      <c r="N57" s="11">
        <f t="shared" ref="N57:P57" si="3">COUNTIF(N11:N56,"&gt;=70")</f>
        <v>0</v>
      </c>
      <c r="O57" s="11">
        <f t="shared" si="3"/>
        <v>0</v>
      </c>
      <c r="P57" s="11">
        <f t="shared" si="3"/>
        <v>0</v>
      </c>
      <c r="Q57" s="11">
        <f>COUNTIF(Q9:Q56,"&gt;=70")</f>
        <v>3</v>
      </c>
    </row>
    <row r="58" spans="2:17" x14ac:dyDescent="0.25">
      <c r="C58" s="39"/>
      <c r="D58" s="39"/>
      <c r="E58" s="8"/>
      <c r="H58" s="46" t="s">
        <v>20</v>
      </c>
      <c r="I58" s="46"/>
      <c r="J58" s="12">
        <f t="shared" ref="J58:Q58" si="4">COUNTIF(J9:J56,"&lt;70")</f>
        <v>11</v>
      </c>
      <c r="K58" s="12">
        <f t="shared" si="4"/>
        <v>18</v>
      </c>
      <c r="L58" s="12">
        <f t="shared" si="4"/>
        <v>12</v>
      </c>
      <c r="M58" s="12">
        <f t="shared" si="4"/>
        <v>8</v>
      </c>
      <c r="N58" s="12">
        <f t="shared" si="4"/>
        <v>27</v>
      </c>
      <c r="O58" s="12">
        <f t="shared" si="4"/>
        <v>27</v>
      </c>
      <c r="P58" s="12">
        <f t="shared" si="4"/>
        <v>27</v>
      </c>
      <c r="Q58" s="12">
        <f t="shared" si="4"/>
        <v>24</v>
      </c>
    </row>
    <row r="59" spans="2:17" x14ac:dyDescent="0.25">
      <c r="C59" s="39"/>
      <c r="D59" s="39"/>
      <c r="E59" s="39"/>
      <c r="H59" s="46" t="s">
        <v>21</v>
      </c>
      <c r="I59" s="46"/>
      <c r="J59" s="12">
        <f t="shared" ref="J59:Q59" si="5">COUNT(J9:J56)</f>
        <v>27</v>
      </c>
      <c r="K59" s="12">
        <f t="shared" si="5"/>
        <v>27</v>
      </c>
      <c r="L59" s="12">
        <f t="shared" si="5"/>
        <v>27</v>
      </c>
      <c r="M59" s="12">
        <f t="shared" si="5"/>
        <v>27</v>
      </c>
      <c r="N59" s="12">
        <f t="shared" si="5"/>
        <v>27</v>
      </c>
      <c r="O59" s="12">
        <f t="shared" si="5"/>
        <v>27</v>
      </c>
      <c r="P59" s="12">
        <f t="shared" si="5"/>
        <v>27</v>
      </c>
      <c r="Q59" s="12">
        <f t="shared" si="5"/>
        <v>27</v>
      </c>
    </row>
    <row r="60" spans="2:17" x14ac:dyDescent="0.25">
      <c r="C60" s="39"/>
      <c r="D60" s="39"/>
      <c r="E60" s="1"/>
      <c r="H60" s="47" t="s">
        <v>16</v>
      </c>
      <c r="I60" s="47"/>
      <c r="J60" s="13">
        <f>J57/J59</f>
        <v>0.59259259259259256</v>
      </c>
      <c r="K60" s="14">
        <f t="shared" ref="K60:Q60" si="6">K57/K59</f>
        <v>0.33333333333333331</v>
      </c>
      <c r="L60" s="14">
        <f t="shared" si="6"/>
        <v>0.55555555555555558</v>
      </c>
      <c r="M60" s="14">
        <f t="shared" si="6"/>
        <v>0.70370370370370372</v>
      </c>
      <c r="N60" s="14">
        <f t="shared" si="6"/>
        <v>0</v>
      </c>
      <c r="O60" s="14">
        <f t="shared" si="6"/>
        <v>0</v>
      </c>
      <c r="P60" s="14">
        <f t="shared" si="6"/>
        <v>0</v>
      </c>
      <c r="Q60" s="14">
        <f t="shared" si="6"/>
        <v>0.1111111111111111</v>
      </c>
    </row>
    <row r="61" spans="2:17" x14ac:dyDescent="0.25">
      <c r="C61" s="39"/>
      <c r="D61" s="39"/>
      <c r="E61" s="1"/>
      <c r="H61" s="47" t="s">
        <v>17</v>
      </c>
      <c r="I61" s="47"/>
      <c r="J61" s="13">
        <f>J58/J59</f>
        <v>0.40740740740740738</v>
      </c>
      <c r="K61" s="13">
        <f t="shared" ref="K61:Q61" si="7">K58/K59</f>
        <v>0.66666666666666663</v>
      </c>
      <c r="L61" s="14">
        <f t="shared" si="7"/>
        <v>0.44444444444444442</v>
      </c>
      <c r="M61" s="14">
        <f t="shared" si="7"/>
        <v>0.29629629629629628</v>
      </c>
      <c r="N61" s="14">
        <f t="shared" si="7"/>
        <v>1</v>
      </c>
      <c r="O61" s="14">
        <f t="shared" si="7"/>
        <v>1</v>
      </c>
      <c r="P61" s="14">
        <f t="shared" si="7"/>
        <v>1</v>
      </c>
      <c r="Q61" s="14">
        <f t="shared" si="7"/>
        <v>0.88888888888888884</v>
      </c>
    </row>
    <row r="62" spans="2:17" x14ac:dyDescent="0.25">
      <c r="C62" s="39"/>
      <c r="D62" s="39"/>
      <c r="E62" s="8"/>
    </row>
    <row r="63" spans="2:17" x14ac:dyDescent="0.25">
      <c r="C63" s="1"/>
      <c r="D63" s="1"/>
      <c r="E63" s="8"/>
    </row>
    <row r="64" spans="2:17" x14ac:dyDescent="0.25">
      <c r="J64" s="40"/>
      <c r="K64" s="40"/>
      <c r="L64" s="40"/>
      <c r="M64" s="40"/>
      <c r="N64" s="40"/>
      <c r="O64" s="40"/>
      <c r="P64" s="40"/>
    </row>
    <row r="65" spans="10:16" x14ac:dyDescent="0.25">
      <c r="J65" s="38" t="s">
        <v>18</v>
      </c>
      <c r="K65" s="38"/>
      <c r="L65" s="38"/>
      <c r="M65" s="38"/>
      <c r="N65" s="38"/>
      <c r="O65" s="38"/>
      <c r="P65" s="38"/>
    </row>
  </sheetData>
  <mergeCells count="70">
    <mergeCell ref="C61:D61"/>
    <mergeCell ref="H61:I61"/>
    <mergeCell ref="C62:D62"/>
    <mergeCell ref="J64:P64"/>
    <mergeCell ref="J65:P65"/>
    <mergeCell ref="C58:D58"/>
    <mergeCell ref="H58:I58"/>
    <mergeCell ref="C59:E59"/>
    <mergeCell ref="H59:I59"/>
    <mergeCell ref="C60:D60"/>
    <mergeCell ref="H60:I60"/>
    <mergeCell ref="D53:I53"/>
    <mergeCell ref="D54:I54"/>
    <mergeCell ref="D55:I55"/>
    <mergeCell ref="D56:I56"/>
    <mergeCell ref="C57:D57"/>
    <mergeCell ref="H57:I57"/>
    <mergeCell ref="D52:I52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40:I40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28:I28"/>
    <mergeCell ref="D16:I16"/>
    <mergeCell ref="D17:I17"/>
    <mergeCell ref="D18:I18"/>
    <mergeCell ref="D19:I19"/>
    <mergeCell ref="D20:I20"/>
    <mergeCell ref="D22:I22"/>
    <mergeCell ref="D23:I23"/>
    <mergeCell ref="D24:I24"/>
    <mergeCell ref="D25:I25"/>
    <mergeCell ref="D26:I26"/>
    <mergeCell ref="D27:I27"/>
    <mergeCell ref="D21:I21"/>
    <mergeCell ref="D15:I15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1:I11"/>
    <mergeCell ref="D12:I12"/>
    <mergeCell ref="D13:I13"/>
    <mergeCell ref="D14:I14"/>
    <mergeCell ref="D9:I9"/>
    <mergeCell ref="D10:I10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01D4F-CF05-40C5-AF09-7D9F3C4243F2}">
  <dimension ref="B2:U71"/>
  <sheetViews>
    <sheetView topLeftCell="A49" zoomScale="150" zoomScaleNormal="150" workbookViewId="0">
      <selection activeCell="I7" sqref="I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22"/>
      <c r="Q2" s="2"/>
      <c r="R2" s="2"/>
    </row>
    <row r="3" spans="2:21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8"/>
      <c r="Q3" s="1"/>
      <c r="R3" s="1"/>
    </row>
    <row r="4" spans="2:21" x14ac:dyDescent="0.25">
      <c r="C4" t="s">
        <v>0</v>
      </c>
      <c r="D4" s="48" t="s">
        <v>75</v>
      </c>
      <c r="E4" s="48"/>
      <c r="F4" s="48"/>
      <c r="G4" s="48"/>
      <c r="I4" t="s">
        <v>1</v>
      </c>
      <c r="J4" s="49" t="s">
        <v>275</v>
      </c>
      <c r="K4" s="49"/>
      <c r="M4" t="s">
        <v>2</v>
      </c>
      <c r="N4" s="50">
        <v>45637</v>
      </c>
      <c r="O4" s="50"/>
      <c r="P4" s="23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49" t="s">
        <v>303</v>
      </c>
      <c r="E6" s="49"/>
      <c r="F6" s="49"/>
      <c r="G6" s="49"/>
      <c r="I6" s="39" t="s">
        <v>22</v>
      </c>
      <c r="J6" s="39"/>
      <c r="K6" s="43" t="s">
        <v>25</v>
      </c>
      <c r="L6" s="43"/>
      <c r="M6" s="43"/>
      <c r="N6" s="43"/>
      <c r="O6" s="43"/>
      <c r="P6" s="18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7"/>
      <c r="T8" s="17"/>
      <c r="U8" s="17"/>
    </row>
    <row r="9" spans="2:21" x14ac:dyDescent="0.25">
      <c r="B9" s="6">
        <v>1</v>
      </c>
      <c r="C9" s="6" t="s">
        <v>139</v>
      </c>
      <c r="D9" s="41" t="s">
        <v>131</v>
      </c>
      <c r="E9" s="41"/>
      <c r="F9" s="41"/>
      <c r="G9" s="41"/>
      <c r="H9" s="41"/>
      <c r="I9" s="41"/>
      <c r="J9" s="4">
        <v>80</v>
      </c>
      <c r="K9" s="25">
        <v>0</v>
      </c>
      <c r="L9" s="4">
        <v>80</v>
      </c>
      <c r="M9" s="4">
        <v>0</v>
      </c>
      <c r="N9" s="4">
        <v>0</v>
      </c>
      <c r="O9" s="4">
        <v>0</v>
      </c>
      <c r="P9" s="4">
        <v>0</v>
      </c>
      <c r="Q9" s="10">
        <f>(J9+K9+L9+M9)/4</f>
        <v>40</v>
      </c>
    </row>
    <row r="10" spans="2:21" x14ac:dyDescent="0.25">
      <c r="B10" s="6">
        <f>B9+1</f>
        <v>2</v>
      </c>
      <c r="C10" s="6" t="s">
        <v>140</v>
      </c>
      <c r="D10" s="41" t="s">
        <v>132</v>
      </c>
      <c r="E10" s="41"/>
      <c r="F10" s="41"/>
      <c r="G10" s="41"/>
      <c r="H10" s="41"/>
      <c r="I10" s="41"/>
      <c r="J10" s="4">
        <v>72</v>
      </c>
      <c r="K10" s="25">
        <v>0</v>
      </c>
      <c r="L10" s="4">
        <v>70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6" si="0">(J10+K10+L10+M10)/4</f>
        <v>35.5</v>
      </c>
      <c r="S10" s="17"/>
      <c r="T10" s="17"/>
      <c r="U10" s="18"/>
    </row>
    <row r="11" spans="2:21" x14ac:dyDescent="0.25">
      <c r="B11" s="6">
        <f t="shared" ref="B11:B36" si="1">B10+1</f>
        <v>3</v>
      </c>
      <c r="C11" s="6" t="s">
        <v>141</v>
      </c>
      <c r="D11" s="41" t="s">
        <v>133</v>
      </c>
      <c r="E11" s="41"/>
      <c r="F11" s="41"/>
      <c r="G11" s="41"/>
      <c r="H11" s="41"/>
      <c r="I11" s="41"/>
      <c r="J11" s="4">
        <v>71</v>
      </c>
      <c r="K11" s="25">
        <v>0</v>
      </c>
      <c r="L11" s="4">
        <v>75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36.5</v>
      </c>
      <c r="S11" s="17"/>
      <c r="T11" s="17"/>
      <c r="U11" s="17"/>
    </row>
    <row r="12" spans="2:21" x14ac:dyDescent="0.25">
      <c r="B12" s="6">
        <f t="shared" si="1"/>
        <v>4</v>
      </c>
      <c r="C12" s="6" t="s">
        <v>142</v>
      </c>
      <c r="D12" s="41" t="s">
        <v>134</v>
      </c>
      <c r="E12" s="41"/>
      <c r="F12" s="41"/>
      <c r="G12" s="41"/>
      <c r="H12" s="41"/>
      <c r="I12" s="41"/>
      <c r="J12" s="31">
        <v>0</v>
      </c>
      <c r="K12" s="31">
        <v>0</v>
      </c>
      <c r="L12" s="3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21" x14ac:dyDescent="0.25">
      <c r="B13" s="6">
        <f t="shared" si="1"/>
        <v>5</v>
      </c>
      <c r="C13" s="6" t="s">
        <v>297</v>
      </c>
      <c r="D13" s="41" t="s">
        <v>135</v>
      </c>
      <c r="E13" s="41"/>
      <c r="F13" s="41"/>
      <c r="G13" s="41"/>
      <c r="H13" s="41"/>
      <c r="I13" s="41"/>
      <c r="J13" s="4">
        <v>76</v>
      </c>
      <c r="K13" s="4">
        <v>75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62.75</v>
      </c>
    </row>
    <row r="14" spans="2:21" x14ac:dyDescent="0.25">
      <c r="B14" s="6">
        <f t="shared" si="1"/>
        <v>6</v>
      </c>
      <c r="C14" s="6" t="s">
        <v>40</v>
      </c>
      <c r="D14" s="41" t="s">
        <v>136</v>
      </c>
      <c r="E14" s="41"/>
      <c r="F14" s="41"/>
      <c r="G14" s="41"/>
      <c r="H14" s="41"/>
      <c r="I14" s="41"/>
      <c r="J14" s="25">
        <v>0</v>
      </c>
      <c r="K14" s="31">
        <v>0</v>
      </c>
      <c r="L14" s="3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21" x14ac:dyDescent="0.25">
      <c r="B15" s="6">
        <f t="shared" si="1"/>
        <v>7</v>
      </c>
      <c r="C15" s="6" t="s">
        <v>147</v>
      </c>
      <c r="D15" s="41" t="s">
        <v>137</v>
      </c>
      <c r="E15" s="41"/>
      <c r="F15" s="41"/>
      <c r="G15" s="41"/>
      <c r="H15" s="41"/>
      <c r="I15" s="41"/>
      <c r="J15" s="25">
        <v>0</v>
      </c>
      <c r="K15" s="29">
        <v>70</v>
      </c>
      <c r="L15" s="4">
        <v>98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42</v>
      </c>
    </row>
    <row r="16" spans="2:21" x14ac:dyDescent="0.25">
      <c r="B16" s="6">
        <f t="shared" si="1"/>
        <v>8</v>
      </c>
      <c r="C16" s="6" t="s">
        <v>145</v>
      </c>
      <c r="D16" s="41" t="s">
        <v>291</v>
      </c>
      <c r="E16" s="41"/>
      <c r="F16" s="41"/>
      <c r="G16" s="41"/>
      <c r="H16" s="41"/>
      <c r="I16" s="41"/>
      <c r="J16" s="25">
        <v>0</v>
      </c>
      <c r="K16" s="25">
        <v>0</v>
      </c>
      <c r="L16" s="4">
        <v>75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18.75</v>
      </c>
    </row>
    <row r="17" spans="2:20" x14ac:dyDescent="0.25">
      <c r="B17" s="6">
        <f t="shared" si="1"/>
        <v>9</v>
      </c>
      <c r="C17" s="6" t="s">
        <v>62</v>
      </c>
      <c r="D17" s="41" t="s">
        <v>54</v>
      </c>
      <c r="E17" s="41"/>
      <c r="F17" s="41"/>
      <c r="G17" s="41"/>
      <c r="H17" s="41"/>
      <c r="I17" s="41"/>
      <c r="J17" s="25">
        <v>0</v>
      </c>
      <c r="K17" s="25">
        <v>0</v>
      </c>
      <c r="L17" s="4">
        <v>98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24.5</v>
      </c>
    </row>
    <row r="18" spans="2:20" x14ac:dyDescent="0.25">
      <c r="B18" s="6">
        <f t="shared" si="1"/>
        <v>10</v>
      </c>
      <c r="C18" s="6" t="s">
        <v>149</v>
      </c>
      <c r="D18" s="41" t="s">
        <v>143</v>
      </c>
      <c r="E18" s="41"/>
      <c r="F18" s="41"/>
      <c r="G18" s="41"/>
      <c r="H18" s="41"/>
      <c r="I18" s="41"/>
      <c r="J18" s="25">
        <v>0</v>
      </c>
      <c r="K18" s="31">
        <v>0</v>
      </c>
      <c r="L18" s="3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20" x14ac:dyDescent="0.25">
      <c r="B19" s="6">
        <f t="shared" si="1"/>
        <v>11</v>
      </c>
      <c r="C19" s="6" t="s">
        <v>289</v>
      </c>
      <c r="D19" s="41" t="s">
        <v>56</v>
      </c>
      <c r="E19" s="41"/>
      <c r="F19" s="41"/>
      <c r="G19" s="41"/>
      <c r="H19" s="41"/>
      <c r="I19" s="41"/>
      <c r="J19" s="29">
        <v>80</v>
      </c>
      <c r="K19" s="25">
        <v>0</v>
      </c>
      <c r="L19" s="4">
        <v>95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43.75</v>
      </c>
    </row>
    <row r="20" spans="2:20" x14ac:dyDescent="0.25">
      <c r="B20" s="6">
        <f t="shared" si="1"/>
        <v>12</v>
      </c>
      <c r="C20" s="6" t="s">
        <v>151</v>
      </c>
      <c r="D20" s="41" t="s">
        <v>144</v>
      </c>
      <c r="E20" s="41"/>
      <c r="F20" s="41"/>
      <c r="G20" s="41"/>
      <c r="H20" s="41"/>
      <c r="I20" s="41"/>
      <c r="J20" s="4">
        <v>72</v>
      </c>
      <c r="K20" s="29">
        <v>70</v>
      </c>
      <c r="L20" s="4">
        <v>100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60.5</v>
      </c>
    </row>
    <row r="21" spans="2:20" x14ac:dyDescent="0.25">
      <c r="B21" s="6">
        <f t="shared" si="1"/>
        <v>13</v>
      </c>
      <c r="C21" s="6" t="s">
        <v>41</v>
      </c>
      <c r="D21" s="41" t="s">
        <v>57</v>
      </c>
      <c r="E21" s="41"/>
      <c r="F21" s="41"/>
      <c r="G21" s="41"/>
      <c r="H21" s="41"/>
      <c r="I21" s="41"/>
      <c r="J21" s="25">
        <v>0</v>
      </c>
      <c r="K21" s="31">
        <v>0</v>
      </c>
      <c r="L21" s="3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20" x14ac:dyDescent="0.25">
      <c r="B22" s="6">
        <f t="shared" si="1"/>
        <v>14</v>
      </c>
      <c r="C22" s="6" t="s">
        <v>298</v>
      </c>
      <c r="D22" s="41" t="s">
        <v>58</v>
      </c>
      <c r="E22" s="41"/>
      <c r="F22" s="41"/>
      <c r="G22" s="41"/>
      <c r="H22" s="41"/>
      <c r="I22" s="41"/>
      <c r="J22" s="25">
        <v>0</v>
      </c>
      <c r="K22" s="25">
        <v>0</v>
      </c>
      <c r="L22" s="4">
        <v>90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22.5</v>
      </c>
    </row>
    <row r="23" spans="2:20" x14ac:dyDescent="0.25">
      <c r="B23" s="6">
        <f t="shared" si="1"/>
        <v>15</v>
      </c>
      <c r="C23" s="6" t="s">
        <v>63</v>
      </c>
      <c r="D23" s="41" t="s">
        <v>59</v>
      </c>
      <c r="E23" s="41"/>
      <c r="F23" s="41"/>
      <c r="G23" s="41"/>
      <c r="H23" s="41"/>
      <c r="I23" s="41"/>
      <c r="J23" s="25">
        <v>0</v>
      </c>
      <c r="K23" s="25">
        <v>0</v>
      </c>
      <c r="L23" s="4">
        <v>88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22</v>
      </c>
      <c r="S23" s="17"/>
      <c r="T23" s="17"/>
    </row>
    <row r="24" spans="2:20" x14ac:dyDescent="0.25">
      <c r="B24" s="6">
        <f t="shared" si="1"/>
        <v>16</v>
      </c>
      <c r="C24" s="6" t="s">
        <v>152</v>
      </c>
      <c r="D24" s="41" t="s">
        <v>292</v>
      </c>
      <c r="E24" s="41"/>
      <c r="F24" s="41"/>
      <c r="G24" s="41"/>
      <c r="H24" s="41"/>
      <c r="I24" s="41"/>
      <c r="J24" s="4">
        <v>80</v>
      </c>
      <c r="K24" s="29">
        <v>70</v>
      </c>
      <c r="L24" s="4">
        <v>100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62.5</v>
      </c>
    </row>
    <row r="25" spans="2:20" x14ac:dyDescent="0.25">
      <c r="B25" s="6">
        <f t="shared" si="1"/>
        <v>17</v>
      </c>
      <c r="C25" s="6" t="s">
        <v>154</v>
      </c>
      <c r="D25" s="41" t="s">
        <v>293</v>
      </c>
      <c r="E25" s="41"/>
      <c r="F25" s="41"/>
      <c r="G25" s="41"/>
      <c r="H25" s="41"/>
      <c r="I25" s="41"/>
      <c r="J25" s="4">
        <v>77</v>
      </c>
      <c r="K25" s="4">
        <v>80</v>
      </c>
      <c r="L25" s="4">
        <v>100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64.25</v>
      </c>
    </row>
    <row r="26" spans="2:20" x14ac:dyDescent="0.25">
      <c r="B26" s="6">
        <f t="shared" si="1"/>
        <v>18</v>
      </c>
      <c r="C26" s="6" t="s">
        <v>299</v>
      </c>
      <c r="D26" s="41" t="s">
        <v>60</v>
      </c>
      <c r="E26" s="41"/>
      <c r="F26" s="41"/>
      <c r="G26" s="41"/>
      <c r="H26" s="41"/>
      <c r="I26" s="41"/>
      <c r="J26" s="25">
        <v>0</v>
      </c>
      <c r="K26" s="25">
        <v>0</v>
      </c>
      <c r="L26" s="25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20" x14ac:dyDescent="0.25">
      <c r="B27" s="6">
        <f t="shared" si="1"/>
        <v>19</v>
      </c>
      <c r="C27" s="6" t="s">
        <v>157</v>
      </c>
      <c r="D27" s="41" t="s">
        <v>294</v>
      </c>
      <c r="E27" s="41"/>
      <c r="F27" s="41"/>
      <c r="G27" s="41"/>
      <c r="H27" s="41"/>
      <c r="I27" s="41"/>
      <c r="J27" s="25">
        <v>0</v>
      </c>
      <c r="K27" s="4">
        <v>75</v>
      </c>
      <c r="L27" s="4">
        <v>100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43.75</v>
      </c>
    </row>
    <row r="28" spans="2:20" x14ac:dyDescent="0.25">
      <c r="B28" s="6">
        <f t="shared" si="1"/>
        <v>20</v>
      </c>
      <c r="C28" s="6" t="s">
        <v>67</v>
      </c>
      <c r="D28" s="41" t="s">
        <v>69</v>
      </c>
      <c r="E28" s="41"/>
      <c r="F28" s="41"/>
      <c r="G28" s="41"/>
      <c r="H28" s="41"/>
      <c r="I28" s="41"/>
      <c r="J28" s="4">
        <v>80</v>
      </c>
      <c r="K28" s="25">
        <v>0</v>
      </c>
      <c r="L28" s="31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ref="Q28" si="2">(J28+K28+L28+M28)/4</f>
        <v>20</v>
      </c>
    </row>
    <row r="29" spans="2:20" x14ac:dyDescent="0.25">
      <c r="B29" s="6">
        <f t="shared" si="1"/>
        <v>21</v>
      </c>
      <c r="C29" s="6" t="s">
        <v>159</v>
      </c>
      <c r="D29" s="41" t="s">
        <v>158</v>
      </c>
      <c r="E29" s="41"/>
      <c r="F29" s="41"/>
      <c r="G29" s="41"/>
      <c r="H29" s="41"/>
      <c r="I29" s="41"/>
      <c r="J29" s="30">
        <v>0</v>
      </c>
      <c r="K29" s="31">
        <v>0</v>
      </c>
      <c r="L29" s="31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20" x14ac:dyDescent="0.25">
      <c r="B30" s="6">
        <f t="shared" si="1"/>
        <v>22</v>
      </c>
      <c r="C30" s="6" t="s">
        <v>65</v>
      </c>
      <c r="D30" s="41" t="s">
        <v>295</v>
      </c>
      <c r="E30" s="41"/>
      <c r="F30" s="41"/>
      <c r="G30" s="41"/>
      <c r="H30" s="41"/>
      <c r="I30" s="41"/>
      <c r="J30" s="30">
        <v>0</v>
      </c>
      <c r="K30" s="25">
        <v>0</v>
      </c>
      <c r="L30" s="25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20" x14ac:dyDescent="0.25">
      <c r="B31" s="6">
        <f t="shared" si="1"/>
        <v>23</v>
      </c>
      <c r="C31" s="6" t="s">
        <v>35</v>
      </c>
      <c r="D31" s="41" t="s">
        <v>29</v>
      </c>
      <c r="E31" s="41"/>
      <c r="F31" s="41"/>
      <c r="G31" s="41"/>
      <c r="H31" s="41"/>
      <c r="I31" s="41"/>
      <c r="J31" s="25">
        <v>0</v>
      </c>
      <c r="K31" s="31">
        <v>0</v>
      </c>
      <c r="L31" s="25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ref="Q31" si="3">(J31+K31+L31+M31)/4</f>
        <v>0</v>
      </c>
    </row>
    <row r="32" spans="2:20" x14ac:dyDescent="0.25">
      <c r="B32" s="6">
        <f t="shared" si="1"/>
        <v>24</v>
      </c>
      <c r="C32" s="6" t="s">
        <v>163</v>
      </c>
      <c r="D32" s="41" t="s">
        <v>161</v>
      </c>
      <c r="E32" s="41"/>
      <c r="F32" s="41"/>
      <c r="G32" s="41"/>
      <c r="H32" s="41"/>
      <c r="I32" s="41"/>
      <c r="J32" s="30">
        <v>0</v>
      </c>
      <c r="K32" s="25">
        <v>0</v>
      </c>
      <c r="L32" s="4">
        <v>90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22.5</v>
      </c>
    </row>
    <row r="33" spans="2:17" x14ac:dyDescent="0.25">
      <c r="B33" s="6">
        <f t="shared" si="1"/>
        <v>25</v>
      </c>
      <c r="C33" s="6" t="s">
        <v>300</v>
      </c>
      <c r="D33" s="41" t="s">
        <v>162</v>
      </c>
      <c r="E33" s="41"/>
      <c r="F33" s="41"/>
      <c r="G33" s="41"/>
      <c r="H33" s="41"/>
      <c r="I33" s="41"/>
      <c r="J33" s="4">
        <v>72</v>
      </c>
      <c r="K33" s="4">
        <v>70</v>
      </c>
      <c r="L33" s="4">
        <v>90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58</v>
      </c>
    </row>
    <row r="34" spans="2:17" x14ac:dyDescent="0.25">
      <c r="B34" s="6">
        <f t="shared" si="1"/>
        <v>26</v>
      </c>
      <c r="C34" s="6" t="s">
        <v>66</v>
      </c>
      <c r="D34" s="41" t="s">
        <v>296</v>
      </c>
      <c r="E34" s="41"/>
      <c r="F34" s="41"/>
      <c r="G34" s="41"/>
      <c r="H34" s="41"/>
      <c r="I34" s="41"/>
      <c r="J34" s="30">
        <v>0</v>
      </c>
      <c r="K34" s="31">
        <v>0</v>
      </c>
      <c r="L34" s="31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25">
      <c r="B35" s="6">
        <f t="shared" si="1"/>
        <v>27</v>
      </c>
      <c r="C35" s="6" t="s">
        <v>166</v>
      </c>
      <c r="D35" s="41" t="s">
        <v>165</v>
      </c>
      <c r="E35" s="41"/>
      <c r="F35" s="41"/>
      <c r="G35" s="41"/>
      <c r="H35" s="41"/>
      <c r="I35" s="41"/>
      <c r="J35" s="25">
        <v>0</v>
      </c>
      <c r="K35" s="25">
        <v>0</v>
      </c>
      <c r="L35" s="25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25">
      <c r="B36" s="6">
        <f t="shared" si="1"/>
        <v>28</v>
      </c>
      <c r="C36" s="6" t="s">
        <v>68</v>
      </c>
      <c r="D36" s="41" t="s">
        <v>61</v>
      </c>
      <c r="E36" s="41"/>
      <c r="F36" s="41"/>
      <c r="G36" s="41"/>
      <c r="H36" s="41"/>
      <c r="I36" s="41"/>
      <c r="J36" s="25">
        <v>0</v>
      </c>
      <c r="K36" s="25">
        <v>0</v>
      </c>
      <c r="L36" s="31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x14ac:dyDescent="0.25">
      <c r="B37" s="6"/>
      <c r="C37" s="6"/>
      <c r="D37" s="41"/>
      <c r="E37" s="41"/>
      <c r="F37" s="41"/>
      <c r="G37" s="41"/>
      <c r="H37" s="41"/>
      <c r="I37" s="41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/>
      <c r="C38" s="6"/>
      <c r="D38" s="41"/>
      <c r="E38" s="41"/>
      <c r="F38" s="41"/>
      <c r="G38" s="41"/>
      <c r="H38" s="41"/>
      <c r="I38" s="41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/>
      <c r="C39" s="6"/>
      <c r="D39" s="41"/>
      <c r="E39" s="41"/>
      <c r="F39" s="41"/>
      <c r="G39" s="41"/>
      <c r="H39" s="41"/>
      <c r="I39" s="41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/>
      <c r="C40" s="6"/>
      <c r="D40" s="41"/>
      <c r="E40" s="41"/>
      <c r="F40" s="41"/>
      <c r="G40" s="41"/>
      <c r="H40" s="41"/>
      <c r="I40" s="41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/>
      <c r="C41" s="6"/>
      <c r="D41" s="41"/>
      <c r="E41" s="41"/>
      <c r="F41" s="41"/>
      <c r="G41" s="41"/>
      <c r="H41" s="41"/>
      <c r="I41" s="41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/>
      <c r="C42" s="6"/>
      <c r="D42" s="41"/>
      <c r="E42" s="41"/>
      <c r="F42" s="41"/>
      <c r="G42" s="41"/>
      <c r="H42" s="41"/>
      <c r="I42" s="41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/>
      <c r="C43" s="6"/>
      <c r="D43" s="41"/>
      <c r="E43" s="41"/>
      <c r="F43" s="41"/>
      <c r="G43" s="41"/>
      <c r="H43" s="41"/>
      <c r="I43" s="41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/>
      <c r="C44" s="6"/>
      <c r="D44" s="41"/>
      <c r="E44" s="41"/>
      <c r="F44" s="41"/>
      <c r="G44" s="41"/>
      <c r="H44" s="41"/>
      <c r="I44" s="4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/>
      <c r="C45" s="6"/>
      <c r="D45" s="41"/>
      <c r="E45" s="41"/>
      <c r="F45" s="41"/>
      <c r="G45" s="41"/>
      <c r="H45" s="41"/>
      <c r="I45" s="4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/>
      <c r="C46" s="6"/>
      <c r="D46" s="41"/>
      <c r="E46" s="41"/>
      <c r="F46" s="41"/>
      <c r="G46" s="41"/>
      <c r="H46" s="41"/>
      <c r="I46" s="4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/>
      <c r="C47" s="6"/>
      <c r="D47" s="41"/>
      <c r="E47" s="41"/>
      <c r="F47" s="41"/>
      <c r="G47" s="41"/>
      <c r="H47" s="41"/>
      <c r="I47" s="4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/>
      <c r="C48" s="6"/>
      <c r="D48" s="41"/>
      <c r="E48" s="41"/>
      <c r="F48" s="41"/>
      <c r="G48" s="41"/>
      <c r="H48" s="41"/>
      <c r="I48" s="4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6"/>
      <c r="D49" s="41"/>
      <c r="E49" s="41"/>
      <c r="F49" s="41"/>
      <c r="G49" s="41"/>
      <c r="H49" s="41"/>
      <c r="I49" s="4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6"/>
      <c r="D50" s="41"/>
      <c r="E50" s="41"/>
      <c r="F50" s="41"/>
      <c r="G50" s="41"/>
      <c r="H50" s="41"/>
      <c r="I50" s="4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/>
      <c r="C51" s="6"/>
      <c r="D51" s="41"/>
      <c r="E51" s="41"/>
      <c r="F51" s="41"/>
      <c r="G51" s="41"/>
      <c r="H51" s="41"/>
      <c r="I51" s="4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/>
      <c r="C52" s="6"/>
      <c r="D52" s="41"/>
      <c r="E52" s="41"/>
      <c r="F52" s="41"/>
      <c r="G52" s="41"/>
      <c r="H52" s="41"/>
      <c r="I52" s="4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/>
      <c r="C53" s="6"/>
      <c r="D53" s="41"/>
      <c r="E53" s="41"/>
      <c r="F53" s="41"/>
      <c r="G53" s="41"/>
      <c r="H53" s="41"/>
      <c r="I53" s="41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/>
      <c r="C54" s="7"/>
      <c r="D54" s="41"/>
      <c r="E54" s="41"/>
      <c r="F54" s="41"/>
      <c r="G54" s="41"/>
      <c r="H54" s="41"/>
      <c r="I54" s="41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B55" s="6"/>
      <c r="C55" s="7"/>
      <c r="D55" s="42"/>
      <c r="E55" s="42"/>
      <c r="F55" s="42"/>
      <c r="G55" s="42"/>
      <c r="H55" s="42"/>
      <c r="I55" s="42"/>
      <c r="J55" s="4"/>
      <c r="K55" s="4"/>
      <c r="L55" s="4"/>
      <c r="M55" s="4"/>
      <c r="N55" s="4"/>
      <c r="O55" s="4"/>
      <c r="P55" s="4"/>
      <c r="Q55" s="10"/>
    </row>
    <row r="56" spans="2:17" x14ac:dyDescent="0.25">
      <c r="B56" s="6"/>
      <c r="C56" s="7"/>
      <c r="D56" s="42"/>
      <c r="E56" s="42"/>
      <c r="F56" s="42"/>
      <c r="G56" s="42"/>
      <c r="H56" s="42"/>
      <c r="I56" s="42"/>
      <c r="J56" s="4"/>
      <c r="K56" s="4"/>
      <c r="L56" s="4"/>
      <c r="M56" s="4"/>
      <c r="N56" s="4"/>
      <c r="O56" s="4"/>
      <c r="P56" s="4"/>
      <c r="Q56" s="10"/>
    </row>
    <row r="57" spans="2:17" x14ac:dyDescent="0.25">
      <c r="B57" s="6"/>
      <c r="C57" s="7"/>
      <c r="D57" s="42"/>
      <c r="E57" s="42"/>
      <c r="F57" s="42"/>
      <c r="G57" s="42"/>
      <c r="H57" s="42"/>
      <c r="I57" s="42"/>
      <c r="J57" s="4"/>
      <c r="K57" s="4"/>
      <c r="L57" s="4"/>
      <c r="M57" s="4"/>
      <c r="N57" s="4"/>
      <c r="O57" s="4"/>
      <c r="P57" s="4"/>
      <c r="Q57" s="10"/>
    </row>
    <row r="58" spans="2:17" x14ac:dyDescent="0.25">
      <c r="B58" s="6"/>
      <c r="C58" s="7"/>
      <c r="D58" s="42"/>
      <c r="E58" s="42"/>
      <c r="F58" s="42"/>
      <c r="G58" s="42"/>
      <c r="H58" s="42"/>
      <c r="I58" s="42"/>
      <c r="J58" s="4"/>
      <c r="K58" s="4"/>
      <c r="L58" s="4"/>
      <c r="M58" s="4"/>
      <c r="N58" s="4"/>
      <c r="O58" s="4"/>
      <c r="P58" s="4"/>
      <c r="Q58" s="10"/>
    </row>
    <row r="59" spans="2:17" x14ac:dyDescent="0.25">
      <c r="B59" s="6"/>
      <c r="C59" s="7"/>
      <c r="D59" s="42"/>
      <c r="E59" s="42"/>
      <c r="F59" s="42"/>
      <c r="G59" s="42"/>
      <c r="H59" s="42"/>
      <c r="I59" s="42"/>
      <c r="J59" s="4"/>
      <c r="K59" s="4"/>
      <c r="L59" s="4"/>
      <c r="M59" s="4"/>
      <c r="N59" s="4"/>
      <c r="O59" s="4"/>
      <c r="P59" s="4"/>
      <c r="Q59" s="10"/>
    </row>
    <row r="60" spans="2:17" x14ac:dyDescent="0.25">
      <c r="B60" s="6"/>
      <c r="C60" s="7"/>
      <c r="D60" s="42"/>
      <c r="E60" s="42"/>
      <c r="F60" s="42"/>
      <c r="G60" s="42"/>
      <c r="H60" s="42"/>
      <c r="I60" s="42"/>
      <c r="J60" s="4"/>
      <c r="K60" s="4"/>
      <c r="L60" s="4"/>
      <c r="M60" s="4"/>
      <c r="N60" s="4"/>
      <c r="O60" s="4"/>
      <c r="P60" s="4"/>
      <c r="Q60" s="10"/>
    </row>
    <row r="61" spans="2:17" x14ac:dyDescent="0.25">
      <c r="B61" s="6"/>
      <c r="C61" s="7"/>
      <c r="D61" s="42"/>
      <c r="E61" s="42"/>
      <c r="F61" s="42"/>
      <c r="G61" s="42"/>
      <c r="H61" s="42"/>
      <c r="I61" s="42"/>
      <c r="J61" s="4"/>
      <c r="K61" s="4"/>
      <c r="L61" s="4"/>
      <c r="M61" s="4"/>
      <c r="N61" s="4"/>
      <c r="O61" s="4"/>
      <c r="P61" s="4"/>
      <c r="Q61" s="10"/>
    </row>
    <row r="62" spans="2:17" x14ac:dyDescent="0.25">
      <c r="B62" s="6"/>
      <c r="C62" s="3"/>
      <c r="D62" s="53"/>
      <c r="E62" s="54"/>
      <c r="F62" s="54"/>
      <c r="G62" s="54"/>
      <c r="H62" s="54"/>
      <c r="I62" s="55"/>
      <c r="J62" s="3"/>
      <c r="K62" s="3"/>
      <c r="L62" s="3"/>
      <c r="M62" s="3"/>
      <c r="N62" s="3"/>
      <c r="O62" s="3"/>
      <c r="P62" s="3"/>
      <c r="Q62" s="10"/>
    </row>
    <row r="63" spans="2:17" x14ac:dyDescent="0.25">
      <c r="C63" s="39"/>
      <c r="D63" s="39"/>
      <c r="E63" s="1"/>
      <c r="H63" s="45" t="s">
        <v>19</v>
      </c>
      <c r="I63" s="45"/>
      <c r="J63" s="11">
        <f>COUNTIF(J9:J62,"&gt;=70")</f>
        <v>10</v>
      </c>
      <c r="K63" s="11">
        <f t="shared" ref="K63:O63" si="4">COUNTIF(K9:K62,"&gt;=70")</f>
        <v>7</v>
      </c>
      <c r="L63" s="11">
        <f t="shared" si="4"/>
        <v>16</v>
      </c>
      <c r="M63" s="11">
        <f t="shared" si="4"/>
        <v>0</v>
      </c>
      <c r="N63" s="11">
        <f t="shared" si="4"/>
        <v>0</v>
      </c>
      <c r="O63" s="11">
        <f t="shared" si="4"/>
        <v>0</v>
      </c>
      <c r="P63" s="11"/>
      <c r="Q63" s="15">
        <f t="shared" ref="Q63" si="5">COUNTIF(Q9:Q57,"&gt;=70")</f>
        <v>0</v>
      </c>
    </row>
    <row r="64" spans="2:17" x14ac:dyDescent="0.25">
      <c r="C64" s="39"/>
      <c r="D64" s="39"/>
      <c r="E64" s="8"/>
      <c r="H64" s="46" t="s">
        <v>20</v>
      </c>
      <c r="I64" s="46"/>
      <c r="J64" s="12">
        <f>COUNTIF(J9:J62,"&lt;70")</f>
        <v>18</v>
      </c>
      <c r="K64" s="12">
        <f t="shared" ref="K64:Q64" si="6">COUNTIF(K9:K62,"&lt;70")</f>
        <v>21</v>
      </c>
      <c r="L64" s="12">
        <f t="shared" si="6"/>
        <v>12</v>
      </c>
      <c r="M64" s="12">
        <f t="shared" si="6"/>
        <v>28</v>
      </c>
      <c r="N64" s="12">
        <f t="shared" si="6"/>
        <v>28</v>
      </c>
      <c r="O64" s="12">
        <f t="shared" si="6"/>
        <v>28</v>
      </c>
      <c r="P64" s="12"/>
      <c r="Q64" s="12">
        <f t="shared" si="6"/>
        <v>28</v>
      </c>
    </row>
    <row r="65" spans="3:17" x14ac:dyDescent="0.25">
      <c r="C65" s="39"/>
      <c r="D65" s="39"/>
      <c r="E65" s="39"/>
      <c r="H65" s="46" t="s">
        <v>21</v>
      </c>
      <c r="I65" s="46"/>
      <c r="J65" s="12">
        <f>COUNT(J9:J62)</f>
        <v>28</v>
      </c>
      <c r="K65" s="12">
        <f t="shared" ref="K65:Q65" si="7">COUNT(K9:K62)</f>
        <v>28</v>
      </c>
      <c r="L65" s="12">
        <f t="shared" si="7"/>
        <v>28</v>
      </c>
      <c r="M65" s="12">
        <f t="shared" si="7"/>
        <v>28</v>
      </c>
      <c r="N65" s="12">
        <f t="shared" si="7"/>
        <v>28</v>
      </c>
      <c r="O65" s="12">
        <f t="shared" si="7"/>
        <v>28</v>
      </c>
      <c r="P65" s="12"/>
      <c r="Q65" s="12">
        <f t="shared" si="7"/>
        <v>28</v>
      </c>
    </row>
    <row r="66" spans="3:17" x14ac:dyDescent="0.25">
      <c r="C66" s="39"/>
      <c r="D66" s="39"/>
      <c r="E66" s="1"/>
      <c r="H66" s="47" t="s">
        <v>16</v>
      </c>
      <c r="I66" s="47"/>
      <c r="J66" s="13">
        <f>J63/J65</f>
        <v>0.35714285714285715</v>
      </c>
      <c r="K66" s="14">
        <f t="shared" ref="K66:Q66" si="8">K63/K65</f>
        <v>0.25</v>
      </c>
      <c r="L66" s="14">
        <f t="shared" si="8"/>
        <v>0.5714285714285714</v>
      </c>
      <c r="M66" s="14">
        <f t="shared" si="8"/>
        <v>0</v>
      </c>
      <c r="N66" s="14">
        <f t="shared" si="8"/>
        <v>0</v>
      </c>
      <c r="O66" s="14">
        <f t="shared" si="8"/>
        <v>0</v>
      </c>
      <c r="P66" s="14"/>
      <c r="Q66" s="14">
        <f t="shared" si="8"/>
        <v>0</v>
      </c>
    </row>
    <row r="67" spans="3:17" x14ac:dyDescent="0.25">
      <c r="C67" s="39"/>
      <c r="D67" s="39"/>
      <c r="E67" s="1"/>
      <c r="H67" s="47" t="s">
        <v>17</v>
      </c>
      <c r="I67" s="47"/>
      <c r="J67" s="13">
        <f>J64/J65</f>
        <v>0.6428571428571429</v>
      </c>
      <c r="K67" s="13">
        <f t="shared" ref="K67:Q67" si="9">K64/K65</f>
        <v>0.75</v>
      </c>
      <c r="L67" s="14">
        <f t="shared" si="9"/>
        <v>0.42857142857142855</v>
      </c>
      <c r="M67" s="14">
        <f t="shared" si="9"/>
        <v>1</v>
      </c>
      <c r="N67" s="14">
        <f t="shared" si="9"/>
        <v>1</v>
      </c>
      <c r="O67" s="14">
        <f t="shared" si="9"/>
        <v>1</v>
      </c>
      <c r="P67" s="14"/>
      <c r="Q67" s="14">
        <f t="shared" si="9"/>
        <v>1</v>
      </c>
    </row>
    <row r="68" spans="3:17" x14ac:dyDescent="0.25">
      <c r="C68" s="39"/>
      <c r="D68" s="39"/>
      <c r="E68" s="8"/>
    </row>
    <row r="69" spans="3:17" x14ac:dyDescent="0.25">
      <c r="C69" s="1"/>
      <c r="D69" s="1"/>
      <c r="E69" s="8"/>
    </row>
    <row r="70" spans="3:17" x14ac:dyDescent="0.25">
      <c r="J70" s="40"/>
      <c r="K70" s="40"/>
      <c r="L70" s="40"/>
      <c r="M70" s="40"/>
      <c r="N70" s="40"/>
      <c r="O70" s="40"/>
      <c r="P70" s="1"/>
    </row>
    <row r="71" spans="3:17" x14ac:dyDescent="0.25">
      <c r="J71" s="38" t="s">
        <v>18</v>
      </c>
      <c r="K71" s="38"/>
      <c r="L71" s="38"/>
      <c r="M71" s="38"/>
      <c r="N71" s="38"/>
      <c r="O71" s="38"/>
      <c r="P71" s="8"/>
    </row>
  </sheetData>
  <mergeCells count="76">
    <mergeCell ref="D6:G6"/>
    <mergeCell ref="I6:J6"/>
    <mergeCell ref="K6:O6"/>
    <mergeCell ref="B2:O2"/>
    <mergeCell ref="C3:O3"/>
    <mergeCell ref="D4:G4"/>
    <mergeCell ref="J4:K4"/>
    <mergeCell ref="N4:O4"/>
    <mergeCell ref="D20:I20"/>
    <mergeCell ref="D8:I8"/>
    <mergeCell ref="D9:I9"/>
    <mergeCell ref="D10:I10"/>
    <mergeCell ref="D11:I11"/>
    <mergeCell ref="D12:I12"/>
    <mergeCell ref="D13:I13"/>
    <mergeCell ref="D14:I14"/>
    <mergeCell ref="D16:I16"/>
    <mergeCell ref="D17:I17"/>
    <mergeCell ref="D18:I18"/>
    <mergeCell ref="D19:I19"/>
    <mergeCell ref="D15:I15"/>
    <mergeCell ref="D34:I34"/>
    <mergeCell ref="D21:I21"/>
    <mergeCell ref="D22:I22"/>
    <mergeCell ref="D23:I23"/>
    <mergeCell ref="D24:I24"/>
    <mergeCell ref="D25:I25"/>
    <mergeCell ref="D26:I26"/>
    <mergeCell ref="D27:I27"/>
    <mergeCell ref="D29:I29"/>
    <mergeCell ref="D30:I30"/>
    <mergeCell ref="D32:I32"/>
    <mergeCell ref="D33:I33"/>
    <mergeCell ref="D28:I28"/>
    <mergeCell ref="D31:I31"/>
    <mergeCell ref="D46:I46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58:I58"/>
    <mergeCell ref="D47:I47"/>
    <mergeCell ref="D48:I48"/>
    <mergeCell ref="D49:I49"/>
    <mergeCell ref="D50:I50"/>
    <mergeCell ref="D51:I51"/>
    <mergeCell ref="D52:I52"/>
    <mergeCell ref="D53:I53"/>
    <mergeCell ref="D54:I54"/>
    <mergeCell ref="D55:I55"/>
    <mergeCell ref="D56:I56"/>
    <mergeCell ref="D57:I57"/>
    <mergeCell ref="D59:I59"/>
    <mergeCell ref="D60:I60"/>
    <mergeCell ref="D61:I61"/>
    <mergeCell ref="D62:I62"/>
    <mergeCell ref="C63:D63"/>
    <mergeCell ref="H63:I63"/>
    <mergeCell ref="C64:D64"/>
    <mergeCell ref="H64:I64"/>
    <mergeCell ref="C65:E65"/>
    <mergeCell ref="H65:I65"/>
    <mergeCell ref="C66:D66"/>
    <mergeCell ref="H66:I66"/>
    <mergeCell ref="C67:D67"/>
    <mergeCell ref="H67:I67"/>
    <mergeCell ref="C68:D68"/>
    <mergeCell ref="J70:O70"/>
    <mergeCell ref="J71:O71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65"/>
  <sheetViews>
    <sheetView topLeftCell="A53" zoomScale="130" zoomScaleNormal="130" workbookViewId="0">
      <selection activeCell="L48" sqref="L4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5.7109375" customWidth="1"/>
    <col min="12" max="12" width="7.570312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2"/>
      <c r="Q2" s="2"/>
    </row>
    <row r="3" spans="2:17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1"/>
      <c r="Q3" s="1"/>
    </row>
    <row r="4" spans="2:17" x14ac:dyDescent="0.25">
      <c r="C4" t="s">
        <v>0</v>
      </c>
      <c r="D4" s="48" t="s">
        <v>270</v>
      </c>
      <c r="E4" s="48"/>
      <c r="F4" s="48"/>
      <c r="G4" s="48"/>
      <c r="I4" t="s">
        <v>1</v>
      </c>
      <c r="J4" s="49" t="s">
        <v>271</v>
      </c>
      <c r="K4" s="49"/>
      <c r="M4" t="s">
        <v>2</v>
      </c>
      <c r="N4" s="50">
        <v>45627</v>
      </c>
      <c r="O4" s="50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49" t="s">
        <v>304</v>
      </c>
      <c r="E6" s="49"/>
      <c r="F6" s="49"/>
      <c r="G6" s="49"/>
      <c r="I6" s="39" t="s">
        <v>22</v>
      </c>
      <c r="J6" s="39"/>
      <c r="K6" s="43" t="s">
        <v>24</v>
      </c>
      <c r="L6" s="43"/>
      <c r="M6" s="43"/>
      <c r="N6" s="43"/>
      <c r="O6" s="43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25">
      <c r="B9" s="6">
        <v>1</v>
      </c>
      <c r="C9" s="6" t="s">
        <v>236</v>
      </c>
      <c r="D9" s="35" t="s">
        <v>203</v>
      </c>
      <c r="E9" s="36"/>
      <c r="F9" s="36"/>
      <c r="G9" s="36"/>
      <c r="H9" s="36"/>
      <c r="I9" s="37"/>
      <c r="J9" s="4">
        <v>89</v>
      </c>
      <c r="K9" s="25">
        <v>0</v>
      </c>
      <c r="L9" s="4">
        <v>87</v>
      </c>
      <c r="M9" s="4">
        <v>0</v>
      </c>
      <c r="N9" s="4">
        <v>0</v>
      </c>
      <c r="O9" s="4">
        <v>0</v>
      </c>
      <c r="P9" s="10">
        <f>SUM(J9:M9)/4</f>
        <v>44</v>
      </c>
    </row>
    <row r="10" spans="2:17" x14ac:dyDescent="0.25">
      <c r="B10" s="6">
        <f>B9+1</f>
        <v>2</v>
      </c>
      <c r="C10" s="6" t="s">
        <v>235</v>
      </c>
      <c r="D10" s="35" t="s">
        <v>204</v>
      </c>
      <c r="E10" s="36"/>
      <c r="F10" s="36"/>
      <c r="G10" s="36"/>
      <c r="H10" s="36"/>
      <c r="I10" s="37"/>
      <c r="J10" s="4">
        <v>74</v>
      </c>
      <c r="K10" s="4">
        <v>79</v>
      </c>
      <c r="L10" s="4">
        <v>80</v>
      </c>
      <c r="M10" s="4">
        <v>0</v>
      </c>
      <c r="N10" s="4">
        <v>0</v>
      </c>
      <c r="O10" s="4">
        <v>0</v>
      </c>
      <c r="P10" s="10">
        <f t="shared" ref="P10:P44" si="0">SUM(J10:M10)/4</f>
        <v>58.25</v>
      </c>
    </row>
    <row r="11" spans="2:17" x14ac:dyDescent="0.25">
      <c r="B11" s="6">
        <f t="shared" ref="B11:B56" si="1">B10+1</f>
        <v>3</v>
      </c>
      <c r="C11" s="6" t="s">
        <v>237</v>
      </c>
      <c r="D11" s="35" t="s">
        <v>205</v>
      </c>
      <c r="E11" s="36"/>
      <c r="F11" s="36"/>
      <c r="G11" s="36"/>
      <c r="H11" s="36"/>
      <c r="I11" s="37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0</v>
      </c>
    </row>
    <row r="12" spans="2:17" x14ac:dyDescent="0.25">
      <c r="B12" s="6">
        <f t="shared" si="1"/>
        <v>4</v>
      </c>
      <c r="C12" s="6" t="s">
        <v>238</v>
      </c>
      <c r="D12" s="35" t="s">
        <v>206</v>
      </c>
      <c r="E12" s="36"/>
      <c r="F12" s="36"/>
      <c r="G12" s="36"/>
      <c r="H12" s="36"/>
      <c r="I12" s="37"/>
      <c r="J12" s="4">
        <v>70</v>
      </c>
      <c r="K12" s="25">
        <v>0</v>
      </c>
      <c r="L12" s="25">
        <v>0</v>
      </c>
      <c r="M12" s="4">
        <v>0</v>
      </c>
      <c r="N12" s="4">
        <v>0</v>
      </c>
      <c r="O12" s="4">
        <v>0</v>
      </c>
      <c r="P12" s="10">
        <f t="shared" si="0"/>
        <v>17.5</v>
      </c>
    </row>
    <row r="13" spans="2:17" x14ac:dyDescent="0.25">
      <c r="B13" s="6">
        <f t="shared" si="1"/>
        <v>5</v>
      </c>
      <c r="C13" s="6" t="s">
        <v>239</v>
      </c>
      <c r="D13" s="35" t="s">
        <v>207</v>
      </c>
      <c r="E13" s="36"/>
      <c r="F13" s="36"/>
      <c r="G13" s="36"/>
      <c r="H13" s="36"/>
      <c r="I13" s="37"/>
      <c r="J13" s="4">
        <v>82</v>
      </c>
      <c r="K13" s="4">
        <v>83</v>
      </c>
      <c r="L13" s="25">
        <v>0</v>
      </c>
      <c r="M13" s="4">
        <v>0</v>
      </c>
      <c r="N13" s="4">
        <v>0</v>
      </c>
      <c r="O13" s="4">
        <v>0</v>
      </c>
      <c r="P13" s="10">
        <f t="shared" si="0"/>
        <v>41.25</v>
      </c>
    </row>
    <row r="14" spans="2:17" x14ac:dyDescent="0.25">
      <c r="B14" s="6">
        <f>B13+1</f>
        <v>6</v>
      </c>
      <c r="C14" s="6" t="s">
        <v>142</v>
      </c>
      <c r="D14" s="35" t="s">
        <v>134</v>
      </c>
      <c r="E14" s="36"/>
      <c r="F14" s="36"/>
      <c r="G14" s="36"/>
      <c r="H14" s="36"/>
      <c r="I14" s="37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0</v>
      </c>
    </row>
    <row r="15" spans="2:17" x14ac:dyDescent="0.25">
      <c r="B15" s="6">
        <f t="shared" si="1"/>
        <v>7</v>
      </c>
      <c r="C15" s="6" t="s">
        <v>240</v>
      </c>
      <c r="D15" s="35" t="s">
        <v>208</v>
      </c>
      <c r="E15" s="36"/>
      <c r="F15" s="36"/>
      <c r="G15" s="36"/>
      <c r="H15" s="36"/>
      <c r="I15" s="37"/>
      <c r="J15" s="25">
        <v>0</v>
      </c>
      <c r="K15" s="25">
        <v>0</v>
      </c>
      <c r="L15" s="25">
        <v>72</v>
      </c>
      <c r="M15" s="4">
        <v>0</v>
      </c>
      <c r="N15" s="4">
        <v>0</v>
      </c>
      <c r="O15" s="4">
        <v>0</v>
      </c>
      <c r="P15" s="10">
        <f t="shared" si="0"/>
        <v>18</v>
      </c>
    </row>
    <row r="16" spans="2:17" x14ac:dyDescent="0.25">
      <c r="B16" s="6">
        <f t="shared" si="1"/>
        <v>8</v>
      </c>
      <c r="C16" s="6" t="s">
        <v>241</v>
      </c>
      <c r="D16" s="35" t="s">
        <v>209</v>
      </c>
      <c r="E16" s="36"/>
      <c r="F16" s="36"/>
      <c r="G16" s="36"/>
      <c r="H16" s="36"/>
      <c r="I16" s="37"/>
      <c r="J16" s="25">
        <v>0</v>
      </c>
      <c r="K16" s="4">
        <v>72</v>
      </c>
      <c r="L16" s="25">
        <v>0</v>
      </c>
      <c r="M16" s="4">
        <v>0</v>
      </c>
      <c r="N16" s="4">
        <v>0</v>
      </c>
      <c r="O16" s="4">
        <v>0</v>
      </c>
      <c r="P16" s="10">
        <f t="shared" si="0"/>
        <v>18</v>
      </c>
    </row>
    <row r="17" spans="2:16" x14ac:dyDescent="0.25">
      <c r="B17" s="6">
        <f t="shared" si="1"/>
        <v>9</v>
      </c>
      <c r="C17" s="6" t="s">
        <v>242</v>
      </c>
      <c r="D17" s="35" t="s">
        <v>210</v>
      </c>
      <c r="E17" s="36"/>
      <c r="F17" s="36"/>
      <c r="G17" s="36"/>
      <c r="H17" s="36"/>
      <c r="I17" s="37"/>
      <c r="J17" s="25">
        <v>0</v>
      </c>
      <c r="K17" s="4">
        <v>80</v>
      </c>
      <c r="L17" s="25">
        <v>0</v>
      </c>
      <c r="M17" s="4">
        <v>0</v>
      </c>
      <c r="N17" s="4">
        <v>0</v>
      </c>
      <c r="O17" s="4">
        <v>0</v>
      </c>
      <c r="P17" s="10">
        <f t="shared" si="0"/>
        <v>20</v>
      </c>
    </row>
    <row r="18" spans="2:16" x14ac:dyDescent="0.25">
      <c r="B18" s="6">
        <f t="shared" si="1"/>
        <v>10</v>
      </c>
      <c r="C18" s="6" t="s">
        <v>243</v>
      </c>
      <c r="D18" s="35" t="s">
        <v>211</v>
      </c>
      <c r="E18" s="36"/>
      <c r="F18" s="36"/>
      <c r="G18" s="36"/>
      <c r="H18" s="36"/>
      <c r="I18" s="37"/>
      <c r="J18" s="25">
        <v>0</v>
      </c>
      <c r="K18" s="4">
        <v>89</v>
      </c>
      <c r="L18" s="4">
        <v>84</v>
      </c>
      <c r="M18" s="4">
        <v>0</v>
      </c>
      <c r="N18" s="4">
        <v>0</v>
      </c>
      <c r="O18" s="4">
        <v>0</v>
      </c>
      <c r="P18" s="10">
        <f t="shared" si="0"/>
        <v>43.25</v>
      </c>
    </row>
    <row r="19" spans="2:16" x14ac:dyDescent="0.25">
      <c r="B19" s="6">
        <f t="shared" si="1"/>
        <v>11</v>
      </c>
      <c r="C19" s="6" t="s">
        <v>244</v>
      </c>
      <c r="D19" s="19" t="s">
        <v>212</v>
      </c>
      <c r="E19" s="20"/>
      <c r="F19" s="20"/>
      <c r="G19" s="20"/>
      <c r="H19" s="20"/>
      <c r="I19" s="21"/>
      <c r="J19" s="4">
        <v>70</v>
      </c>
      <c r="K19" s="25">
        <v>0</v>
      </c>
      <c r="L19" s="29">
        <v>72</v>
      </c>
      <c r="M19" s="4">
        <v>0</v>
      </c>
      <c r="N19" s="4">
        <v>0</v>
      </c>
      <c r="O19" s="4">
        <v>0</v>
      </c>
      <c r="P19" s="10">
        <f t="shared" si="0"/>
        <v>35.5</v>
      </c>
    </row>
    <row r="20" spans="2:16" x14ac:dyDescent="0.25">
      <c r="B20" s="6">
        <f t="shared" si="1"/>
        <v>12</v>
      </c>
      <c r="C20" s="6" t="s">
        <v>245</v>
      </c>
      <c r="D20" s="35" t="s">
        <v>213</v>
      </c>
      <c r="E20" s="36"/>
      <c r="F20" s="36"/>
      <c r="G20" s="36"/>
      <c r="H20" s="36"/>
      <c r="I20" s="37"/>
      <c r="J20" s="4">
        <v>78</v>
      </c>
      <c r="K20" s="4">
        <v>84</v>
      </c>
      <c r="L20" s="4">
        <v>75</v>
      </c>
      <c r="M20" s="4">
        <v>0</v>
      </c>
      <c r="N20" s="4">
        <v>0</v>
      </c>
      <c r="O20" s="4">
        <v>0</v>
      </c>
      <c r="P20" s="10">
        <f t="shared" si="0"/>
        <v>59.25</v>
      </c>
    </row>
    <row r="21" spans="2:16" x14ac:dyDescent="0.25">
      <c r="B21" s="6">
        <f t="shared" si="1"/>
        <v>13</v>
      </c>
      <c r="C21" s="6" t="s">
        <v>247</v>
      </c>
      <c r="D21" s="35" t="s">
        <v>214</v>
      </c>
      <c r="E21" s="36"/>
      <c r="F21" s="36"/>
      <c r="G21" s="36"/>
      <c r="H21" s="36"/>
      <c r="I21" s="37"/>
      <c r="J21" s="25">
        <v>0</v>
      </c>
      <c r="K21" s="4">
        <v>82</v>
      </c>
      <c r="L21" s="4">
        <v>85</v>
      </c>
      <c r="M21" s="4">
        <v>0</v>
      </c>
      <c r="N21" s="4">
        <v>0</v>
      </c>
      <c r="O21" s="4">
        <v>0</v>
      </c>
      <c r="P21" s="10">
        <f t="shared" si="0"/>
        <v>41.75</v>
      </c>
    </row>
    <row r="22" spans="2:16" x14ac:dyDescent="0.25">
      <c r="B22" s="6">
        <f t="shared" si="1"/>
        <v>14</v>
      </c>
      <c r="C22" s="6" t="s">
        <v>246</v>
      </c>
      <c r="D22" s="35" t="s">
        <v>215</v>
      </c>
      <c r="E22" s="36"/>
      <c r="F22" s="36"/>
      <c r="G22" s="36"/>
      <c r="H22" s="36"/>
      <c r="I22" s="37"/>
      <c r="J22" s="4">
        <v>79</v>
      </c>
      <c r="K22" s="24">
        <v>79</v>
      </c>
      <c r="L22" s="4">
        <v>75</v>
      </c>
      <c r="M22" s="4">
        <v>0</v>
      </c>
      <c r="N22" s="4">
        <v>0</v>
      </c>
      <c r="O22" s="4">
        <v>0</v>
      </c>
      <c r="P22" s="10">
        <f t="shared" si="0"/>
        <v>58.25</v>
      </c>
    </row>
    <row r="23" spans="2:16" x14ac:dyDescent="0.25">
      <c r="B23" s="6">
        <f t="shared" si="1"/>
        <v>15</v>
      </c>
      <c r="C23" s="6" t="s">
        <v>248</v>
      </c>
      <c r="D23" s="35" t="s">
        <v>216</v>
      </c>
      <c r="E23" s="36"/>
      <c r="F23" s="36"/>
      <c r="G23" s="36"/>
      <c r="H23" s="36"/>
      <c r="I23" s="37"/>
      <c r="J23" s="4">
        <v>84</v>
      </c>
      <c r="K23" s="25">
        <v>0</v>
      </c>
      <c r="L23" s="4">
        <v>77</v>
      </c>
      <c r="M23" s="4">
        <v>0</v>
      </c>
      <c r="N23" s="4">
        <v>0</v>
      </c>
      <c r="O23" s="4">
        <v>0</v>
      </c>
      <c r="P23" s="10">
        <f t="shared" si="0"/>
        <v>40.25</v>
      </c>
    </row>
    <row r="24" spans="2:16" x14ac:dyDescent="0.25">
      <c r="B24" s="6">
        <f t="shared" si="1"/>
        <v>16</v>
      </c>
      <c r="C24" s="6" t="s">
        <v>249</v>
      </c>
      <c r="D24" s="35" t="s">
        <v>217</v>
      </c>
      <c r="E24" s="36"/>
      <c r="F24" s="36"/>
      <c r="G24" s="36"/>
      <c r="H24" s="36"/>
      <c r="I24" s="37"/>
      <c r="J24" s="4">
        <v>75</v>
      </c>
      <c r="K24" s="4">
        <v>79</v>
      </c>
      <c r="L24" s="4">
        <v>70</v>
      </c>
      <c r="M24" s="4">
        <v>0</v>
      </c>
      <c r="N24" s="4">
        <v>0</v>
      </c>
      <c r="O24" s="4">
        <v>0</v>
      </c>
      <c r="P24" s="10">
        <f t="shared" si="0"/>
        <v>56</v>
      </c>
    </row>
    <row r="25" spans="2:16" x14ac:dyDescent="0.25">
      <c r="B25" s="6">
        <f>B24+1</f>
        <v>17</v>
      </c>
      <c r="C25" s="6" t="s">
        <v>250</v>
      </c>
      <c r="D25" s="35" t="s">
        <v>218</v>
      </c>
      <c r="E25" s="36"/>
      <c r="F25" s="36"/>
      <c r="G25" s="36"/>
      <c r="H25" s="36"/>
      <c r="I25" s="37"/>
      <c r="J25" s="4">
        <v>75</v>
      </c>
      <c r="K25" s="4">
        <v>81</v>
      </c>
      <c r="L25" s="4">
        <v>87</v>
      </c>
      <c r="M25" s="4">
        <v>0</v>
      </c>
      <c r="N25" s="4">
        <v>0</v>
      </c>
      <c r="O25" s="4">
        <v>0</v>
      </c>
      <c r="P25" s="10">
        <f t="shared" si="0"/>
        <v>60.75</v>
      </c>
    </row>
    <row r="26" spans="2:16" x14ac:dyDescent="0.25">
      <c r="B26" s="6">
        <f t="shared" si="1"/>
        <v>18</v>
      </c>
      <c r="C26" s="6" t="s">
        <v>251</v>
      </c>
      <c r="D26" s="35" t="s">
        <v>219</v>
      </c>
      <c r="E26" s="36"/>
      <c r="F26" s="36"/>
      <c r="G26" s="36"/>
      <c r="H26" s="36"/>
      <c r="I26" s="37"/>
      <c r="J26" s="4">
        <v>76</v>
      </c>
      <c r="K26" s="25">
        <v>0</v>
      </c>
      <c r="L26" s="25">
        <v>0</v>
      </c>
      <c r="M26" s="4">
        <v>0</v>
      </c>
      <c r="N26" s="4">
        <v>0</v>
      </c>
      <c r="O26" s="4">
        <v>0</v>
      </c>
      <c r="P26" s="10">
        <f t="shared" si="0"/>
        <v>19</v>
      </c>
    </row>
    <row r="27" spans="2:16" x14ac:dyDescent="0.25">
      <c r="B27" s="6">
        <f t="shared" si="1"/>
        <v>19</v>
      </c>
      <c r="C27" s="6" t="s">
        <v>283</v>
      </c>
      <c r="D27" s="19" t="s">
        <v>282</v>
      </c>
      <c r="E27" s="20"/>
      <c r="F27" s="20"/>
      <c r="G27" s="20"/>
      <c r="H27" s="20"/>
      <c r="I27" s="21"/>
      <c r="J27" s="25">
        <v>0</v>
      </c>
      <c r="K27" s="25">
        <v>0</v>
      </c>
      <c r="L27" s="25">
        <v>0</v>
      </c>
      <c r="M27" s="4">
        <v>0</v>
      </c>
      <c r="N27" s="4">
        <v>0</v>
      </c>
      <c r="O27" s="4">
        <v>0</v>
      </c>
      <c r="P27" s="10">
        <f t="shared" si="0"/>
        <v>0</v>
      </c>
    </row>
    <row r="28" spans="2:16" x14ac:dyDescent="0.25">
      <c r="B28" s="6">
        <f t="shared" si="1"/>
        <v>20</v>
      </c>
      <c r="C28" s="6" t="s">
        <v>254</v>
      </c>
      <c r="D28" s="35" t="s">
        <v>220</v>
      </c>
      <c r="E28" s="36"/>
      <c r="F28" s="36"/>
      <c r="G28" s="36"/>
      <c r="H28" s="36"/>
      <c r="I28" s="37"/>
      <c r="J28" s="25">
        <v>0</v>
      </c>
      <c r="K28" s="25">
        <v>0</v>
      </c>
      <c r="L28" s="25">
        <v>0</v>
      </c>
      <c r="M28" s="4">
        <v>0</v>
      </c>
      <c r="N28" s="4">
        <v>0</v>
      </c>
      <c r="O28" s="4">
        <v>0</v>
      </c>
      <c r="P28" s="10">
        <f t="shared" si="0"/>
        <v>0</v>
      </c>
    </row>
    <row r="29" spans="2:16" x14ac:dyDescent="0.25">
      <c r="B29" s="6">
        <f t="shared" si="1"/>
        <v>21</v>
      </c>
      <c r="C29" s="6" t="s">
        <v>252</v>
      </c>
      <c r="D29" s="35" t="s">
        <v>221</v>
      </c>
      <c r="E29" s="36"/>
      <c r="F29" s="36"/>
      <c r="G29" s="36"/>
      <c r="H29" s="36"/>
      <c r="I29" s="37"/>
      <c r="J29" s="4">
        <v>72</v>
      </c>
      <c r="K29" s="4">
        <v>72</v>
      </c>
      <c r="L29" s="4">
        <v>70</v>
      </c>
      <c r="M29" s="4">
        <v>0</v>
      </c>
      <c r="N29" s="4">
        <v>0</v>
      </c>
      <c r="O29" s="4">
        <v>0</v>
      </c>
      <c r="P29" s="10">
        <f t="shared" si="0"/>
        <v>53.5</v>
      </c>
    </row>
    <row r="30" spans="2:16" x14ac:dyDescent="0.25">
      <c r="B30" s="6">
        <f t="shared" si="1"/>
        <v>22</v>
      </c>
      <c r="C30" s="6" t="s">
        <v>253</v>
      </c>
      <c r="D30" t="s">
        <v>222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10">
        <f t="shared" si="0"/>
        <v>0</v>
      </c>
    </row>
    <row r="31" spans="2:16" x14ac:dyDescent="0.25">
      <c r="B31" s="6">
        <f t="shared" si="1"/>
        <v>23</v>
      </c>
      <c r="C31" s="6" t="s">
        <v>255</v>
      </c>
      <c r="D31" s="41" t="s">
        <v>281</v>
      </c>
      <c r="E31" s="41"/>
      <c r="F31" s="41"/>
      <c r="G31" s="41"/>
      <c r="H31" s="41"/>
      <c r="I31" s="41"/>
      <c r="J31" s="4">
        <v>79</v>
      </c>
      <c r="K31" s="25">
        <v>0</v>
      </c>
      <c r="L31" s="4">
        <v>33</v>
      </c>
      <c r="M31" s="4">
        <v>0</v>
      </c>
      <c r="N31" s="4">
        <v>0</v>
      </c>
      <c r="O31" s="4">
        <v>0</v>
      </c>
      <c r="P31" s="10">
        <f t="shared" si="0"/>
        <v>28</v>
      </c>
    </row>
    <row r="32" spans="2:16" x14ac:dyDescent="0.25">
      <c r="B32" s="6">
        <f t="shared" si="1"/>
        <v>24</v>
      </c>
      <c r="C32" s="6" t="s">
        <v>256</v>
      </c>
      <c r="D32" s="35" t="s">
        <v>223</v>
      </c>
      <c r="E32" s="36"/>
      <c r="F32" s="36"/>
      <c r="G32" s="36"/>
      <c r="H32" s="36"/>
      <c r="I32" s="37"/>
      <c r="J32" s="4">
        <v>88</v>
      </c>
      <c r="K32" s="4">
        <v>90</v>
      </c>
      <c r="L32" s="4">
        <v>80</v>
      </c>
      <c r="M32" s="4">
        <v>0</v>
      </c>
      <c r="N32" s="4">
        <v>0</v>
      </c>
      <c r="O32" s="4">
        <v>0</v>
      </c>
      <c r="P32" s="10">
        <f t="shared" si="0"/>
        <v>64.5</v>
      </c>
    </row>
    <row r="33" spans="2:16" x14ac:dyDescent="0.25">
      <c r="B33" s="6">
        <f t="shared" si="1"/>
        <v>25</v>
      </c>
      <c r="C33" s="6" t="s">
        <v>257</v>
      </c>
      <c r="D33" s="41" t="s">
        <v>224</v>
      </c>
      <c r="E33" s="41"/>
      <c r="F33" s="41"/>
      <c r="G33" s="41"/>
      <c r="H33" s="41"/>
      <c r="I33" s="41"/>
      <c r="J33" s="4">
        <v>75</v>
      </c>
      <c r="K33" s="4">
        <v>81</v>
      </c>
      <c r="L33" s="25">
        <v>0</v>
      </c>
      <c r="M33" s="4">
        <v>0</v>
      </c>
      <c r="N33" s="4">
        <v>0</v>
      </c>
      <c r="O33" s="4">
        <v>0</v>
      </c>
      <c r="P33" s="10">
        <f t="shared" si="0"/>
        <v>39</v>
      </c>
    </row>
    <row r="34" spans="2:16" x14ac:dyDescent="0.25">
      <c r="B34" s="6">
        <f t="shared" si="1"/>
        <v>26</v>
      </c>
      <c r="C34" s="6" t="s">
        <v>258</v>
      </c>
      <c r="D34" s="41" t="s">
        <v>225</v>
      </c>
      <c r="E34" s="41"/>
      <c r="F34" s="41"/>
      <c r="G34" s="41"/>
      <c r="H34" s="41"/>
      <c r="I34" s="41"/>
      <c r="J34" s="4">
        <v>77</v>
      </c>
      <c r="K34" s="4">
        <v>78</v>
      </c>
      <c r="L34" s="4">
        <v>75</v>
      </c>
      <c r="M34" s="4">
        <v>0</v>
      </c>
      <c r="N34" s="4">
        <v>0</v>
      </c>
      <c r="O34" s="4">
        <v>0</v>
      </c>
      <c r="P34" s="10">
        <f t="shared" si="0"/>
        <v>57.5</v>
      </c>
    </row>
    <row r="35" spans="2:16" x14ac:dyDescent="0.25">
      <c r="B35" s="6">
        <f t="shared" si="1"/>
        <v>27</v>
      </c>
      <c r="C35" s="6" t="s">
        <v>259</v>
      </c>
      <c r="D35" s="41" t="s">
        <v>226</v>
      </c>
      <c r="E35" s="41"/>
      <c r="F35" s="41"/>
      <c r="G35" s="41"/>
      <c r="H35" s="41"/>
      <c r="I35" s="41"/>
      <c r="J35" s="4">
        <v>75</v>
      </c>
      <c r="K35" s="25">
        <v>0</v>
      </c>
      <c r="L35" s="4">
        <v>70</v>
      </c>
      <c r="M35" s="4">
        <v>0</v>
      </c>
      <c r="N35" s="4">
        <v>0</v>
      </c>
      <c r="O35" s="4">
        <v>0</v>
      </c>
      <c r="P35" s="10">
        <f t="shared" si="0"/>
        <v>36.25</v>
      </c>
    </row>
    <row r="36" spans="2:16" x14ac:dyDescent="0.25">
      <c r="B36" s="6">
        <f t="shared" si="1"/>
        <v>28</v>
      </c>
      <c r="C36" s="6" t="s">
        <v>260</v>
      </c>
      <c r="D36" s="41" t="s">
        <v>227</v>
      </c>
      <c r="E36" s="41"/>
      <c r="F36" s="41"/>
      <c r="G36" s="41"/>
      <c r="H36" s="41"/>
      <c r="I36" s="41"/>
      <c r="J36" s="4">
        <v>78</v>
      </c>
      <c r="K36" s="4">
        <v>84</v>
      </c>
      <c r="L36" s="25">
        <v>0</v>
      </c>
      <c r="M36" s="4">
        <v>0</v>
      </c>
      <c r="N36" s="4">
        <v>0</v>
      </c>
      <c r="O36" s="4">
        <v>0</v>
      </c>
      <c r="P36" s="10">
        <f t="shared" si="0"/>
        <v>40.5</v>
      </c>
    </row>
    <row r="37" spans="2:16" x14ac:dyDescent="0.25">
      <c r="B37" s="6">
        <f t="shared" si="1"/>
        <v>29</v>
      </c>
      <c r="C37" s="6" t="s">
        <v>261</v>
      </c>
      <c r="D37" s="41" t="s">
        <v>228</v>
      </c>
      <c r="E37" s="41"/>
      <c r="F37" s="41"/>
      <c r="G37" s="41"/>
      <c r="H37" s="41"/>
      <c r="I37" s="41"/>
      <c r="J37" s="25">
        <v>0</v>
      </c>
      <c r="K37" s="4">
        <v>84</v>
      </c>
      <c r="L37" s="4">
        <v>72</v>
      </c>
      <c r="M37" s="4">
        <v>0</v>
      </c>
      <c r="N37" s="4">
        <v>0</v>
      </c>
      <c r="O37" s="4">
        <v>0</v>
      </c>
      <c r="P37" s="10">
        <f t="shared" si="0"/>
        <v>39</v>
      </c>
    </row>
    <row r="38" spans="2:16" x14ac:dyDescent="0.25">
      <c r="B38" s="6">
        <f t="shared" si="1"/>
        <v>30</v>
      </c>
      <c r="C38" s="6" t="s">
        <v>263</v>
      </c>
      <c r="D38" s="41" t="s">
        <v>262</v>
      </c>
      <c r="E38" s="41"/>
      <c r="F38" s="41"/>
      <c r="G38" s="41"/>
      <c r="H38" s="41"/>
      <c r="I38" s="41"/>
      <c r="J38" s="25">
        <v>0</v>
      </c>
      <c r="K38" s="25">
        <v>0</v>
      </c>
      <c r="L38" s="25">
        <v>0</v>
      </c>
      <c r="M38" s="4">
        <v>0</v>
      </c>
      <c r="N38" s="4">
        <v>0</v>
      </c>
      <c r="O38" s="4">
        <v>0</v>
      </c>
      <c r="P38" s="10">
        <f t="shared" si="0"/>
        <v>0</v>
      </c>
    </row>
    <row r="39" spans="2:16" x14ac:dyDescent="0.25">
      <c r="B39" s="6">
        <f t="shared" si="1"/>
        <v>31</v>
      </c>
      <c r="C39" s="6" t="s">
        <v>264</v>
      </c>
      <c r="D39" s="41" t="s">
        <v>229</v>
      </c>
      <c r="E39" s="41"/>
      <c r="F39" s="41"/>
      <c r="G39" s="41"/>
      <c r="H39" s="41"/>
      <c r="I39" s="41"/>
      <c r="J39" s="4">
        <v>90</v>
      </c>
      <c r="K39" s="4">
        <v>88</v>
      </c>
      <c r="L39" s="4">
        <v>77</v>
      </c>
      <c r="M39" s="4">
        <v>0</v>
      </c>
      <c r="N39" s="4">
        <v>0</v>
      </c>
      <c r="O39" s="4">
        <v>0</v>
      </c>
      <c r="P39" s="10">
        <f t="shared" si="0"/>
        <v>63.75</v>
      </c>
    </row>
    <row r="40" spans="2:16" x14ac:dyDescent="0.25">
      <c r="B40" s="6">
        <f t="shared" si="1"/>
        <v>32</v>
      </c>
      <c r="C40" s="6" t="s">
        <v>265</v>
      </c>
      <c r="D40" s="41" t="s">
        <v>230</v>
      </c>
      <c r="E40" s="41"/>
      <c r="F40" s="41"/>
      <c r="G40" s="41"/>
      <c r="H40" s="41"/>
      <c r="I40" s="41"/>
      <c r="J40" s="4">
        <v>75</v>
      </c>
      <c r="K40" s="4">
        <v>89</v>
      </c>
      <c r="L40" s="4">
        <v>79</v>
      </c>
      <c r="M40" s="4">
        <v>0</v>
      </c>
      <c r="N40" s="4">
        <v>0</v>
      </c>
      <c r="O40" s="4">
        <v>0</v>
      </c>
      <c r="P40" s="10">
        <f t="shared" si="0"/>
        <v>60.75</v>
      </c>
    </row>
    <row r="41" spans="2:16" x14ac:dyDescent="0.25">
      <c r="B41" s="6">
        <f t="shared" si="1"/>
        <v>33</v>
      </c>
      <c r="C41" s="6" t="s">
        <v>266</v>
      </c>
      <c r="D41" s="41" t="s">
        <v>231</v>
      </c>
      <c r="E41" s="41"/>
      <c r="F41" s="41"/>
      <c r="G41" s="41"/>
      <c r="H41" s="41"/>
      <c r="I41" s="41"/>
      <c r="J41" s="4">
        <v>74</v>
      </c>
      <c r="K41" s="4">
        <v>80</v>
      </c>
      <c r="L41" s="4">
        <v>75</v>
      </c>
      <c r="M41" s="4">
        <v>0</v>
      </c>
      <c r="N41" s="4">
        <v>0</v>
      </c>
      <c r="O41" s="4">
        <v>0</v>
      </c>
      <c r="P41" s="10">
        <f t="shared" si="0"/>
        <v>57.25</v>
      </c>
    </row>
    <row r="42" spans="2:16" x14ac:dyDescent="0.25">
      <c r="B42" s="6">
        <f t="shared" si="1"/>
        <v>34</v>
      </c>
      <c r="C42" s="6" t="s">
        <v>267</v>
      </c>
      <c r="D42" s="41" t="s">
        <v>232</v>
      </c>
      <c r="E42" s="41"/>
      <c r="F42" s="41"/>
      <c r="G42" s="41"/>
      <c r="H42" s="41"/>
      <c r="I42" s="41"/>
      <c r="J42" s="4">
        <v>71</v>
      </c>
      <c r="K42" s="4">
        <v>70</v>
      </c>
      <c r="L42" s="25">
        <v>0</v>
      </c>
      <c r="M42" s="4">
        <v>0</v>
      </c>
      <c r="N42" s="4">
        <v>0</v>
      </c>
      <c r="O42" s="4">
        <v>0</v>
      </c>
      <c r="P42" s="10">
        <f t="shared" si="0"/>
        <v>35.25</v>
      </c>
    </row>
    <row r="43" spans="2:16" x14ac:dyDescent="0.25">
      <c r="B43" s="6">
        <f t="shared" si="1"/>
        <v>35</v>
      </c>
      <c r="C43" s="6" t="s">
        <v>268</v>
      </c>
      <c r="D43" s="41" t="s">
        <v>233</v>
      </c>
      <c r="E43" s="41"/>
      <c r="F43" s="41"/>
      <c r="G43" s="41"/>
      <c r="H43" s="41"/>
      <c r="I43" s="41"/>
      <c r="J43" s="25">
        <v>0</v>
      </c>
      <c r="K43" s="4">
        <v>76</v>
      </c>
      <c r="L43" s="25">
        <v>0</v>
      </c>
      <c r="M43" s="4">
        <v>0</v>
      </c>
      <c r="N43" s="4">
        <v>0</v>
      </c>
      <c r="O43" s="4">
        <v>0</v>
      </c>
      <c r="P43" s="10">
        <f t="shared" si="0"/>
        <v>19</v>
      </c>
    </row>
    <row r="44" spans="2:16" x14ac:dyDescent="0.25">
      <c r="B44" s="6">
        <f t="shared" si="1"/>
        <v>36</v>
      </c>
      <c r="C44" s="6" t="s">
        <v>269</v>
      </c>
      <c r="D44" s="41" t="s">
        <v>234</v>
      </c>
      <c r="E44" s="41"/>
      <c r="F44" s="41"/>
      <c r="G44" s="41"/>
      <c r="H44" s="41"/>
      <c r="I44" s="41"/>
      <c r="J44" s="25">
        <v>0</v>
      </c>
      <c r="K44" s="4">
        <v>70</v>
      </c>
      <c r="L44" s="4">
        <v>70</v>
      </c>
      <c r="M44" s="4">
        <v>0</v>
      </c>
      <c r="N44" s="4">
        <v>0</v>
      </c>
      <c r="O44" s="4">
        <v>0</v>
      </c>
      <c r="P44" s="10">
        <f t="shared" si="0"/>
        <v>35</v>
      </c>
    </row>
    <row r="45" spans="2:16" x14ac:dyDescent="0.25">
      <c r="B45" s="6">
        <f t="shared" si="1"/>
        <v>37</v>
      </c>
      <c r="C45" s="6" t="s">
        <v>284</v>
      </c>
      <c r="D45" s="41" t="s">
        <v>279</v>
      </c>
      <c r="E45" s="41"/>
      <c r="F45" s="41"/>
      <c r="G45" s="41"/>
      <c r="H45" s="41"/>
      <c r="I45" s="41"/>
      <c r="J45" s="25">
        <v>0</v>
      </c>
      <c r="K45" s="25">
        <v>0</v>
      </c>
      <c r="L45" s="4">
        <v>70</v>
      </c>
      <c r="M45" s="4">
        <v>0</v>
      </c>
      <c r="N45" s="4">
        <v>0</v>
      </c>
      <c r="O45" s="4">
        <v>0</v>
      </c>
      <c r="P45" s="10">
        <f t="shared" ref="P45" si="2">SUM(J45:M45)/4</f>
        <v>17.5</v>
      </c>
    </row>
    <row r="46" spans="2:16" x14ac:dyDescent="0.25">
      <c r="B46" s="6">
        <f t="shared" si="1"/>
        <v>38</v>
      </c>
      <c r="C46" s="6" t="s">
        <v>285</v>
      </c>
      <c r="D46" s="41" t="s">
        <v>280</v>
      </c>
      <c r="E46" s="41"/>
      <c r="F46" s="41"/>
      <c r="G46" s="41"/>
      <c r="H46" s="41"/>
      <c r="I46" s="41"/>
      <c r="J46" s="25">
        <v>74</v>
      </c>
      <c r="K46" s="25">
        <v>0</v>
      </c>
      <c r="L46" s="4">
        <v>82</v>
      </c>
      <c r="M46" s="4">
        <v>0</v>
      </c>
      <c r="N46" s="4">
        <v>0</v>
      </c>
      <c r="O46" s="4">
        <v>0</v>
      </c>
      <c r="P46" s="10">
        <f t="shared" ref="P46:P47" si="3">SUM(J46:M46)/4</f>
        <v>39</v>
      </c>
    </row>
    <row r="47" spans="2:16" x14ac:dyDescent="0.25">
      <c r="B47" s="6">
        <f t="shared" si="1"/>
        <v>39</v>
      </c>
      <c r="C47" s="6" t="s">
        <v>287</v>
      </c>
      <c r="D47" s="41" t="s">
        <v>286</v>
      </c>
      <c r="E47" s="41"/>
      <c r="F47" s="41"/>
      <c r="G47" s="41"/>
      <c r="H47" s="41"/>
      <c r="I47" s="41"/>
      <c r="J47" s="25">
        <v>0</v>
      </c>
      <c r="K47" s="25">
        <v>0</v>
      </c>
      <c r="L47" s="25">
        <v>0</v>
      </c>
      <c r="M47" s="4">
        <v>0</v>
      </c>
      <c r="N47" s="4">
        <v>0</v>
      </c>
      <c r="O47" s="4">
        <v>0</v>
      </c>
      <c r="P47" s="10">
        <f t="shared" si="3"/>
        <v>0</v>
      </c>
    </row>
    <row r="48" spans="2:16" x14ac:dyDescent="0.25">
      <c r="B48" s="6">
        <f t="shared" si="1"/>
        <v>40</v>
      </c>
      <c r="C48" s="7"/>
      <c r="D48" s="42"/>
      <c r="E48" s="42"/>
      <c r="F48" s="42"/>
      <c r="G48" s="42"/>
      <c r="H48" s="42"/>
      <c r="I48" s="42"/>
      <c r="J48" s="4"/>
      <c r="K48" s="4"/>
      <c r="L48" s="4"/>
      <c r="M48" s="4"/>
      <c r="N48" s="4"/>
      <c r="O48" s="4"/>
      <c r="P48" s="10"/>
    </row>
    <row r="49" spans="2:16" x14ac:dyDescent="0.25">
      <c r="B49" s="6">
        <f t="shared" si="1"/>
        <v>41</v>
      </c>
      <c r="C49" s="7"/>
      <c r="D49" s="42"/>
      <c r="E49" s="42"/>
      <c r="F49" s="42"/>
      <c r="G49" s="42"/>
      <c r="H49" s="42"/>
      <c r="I49" s="42"/>
      <c r="J49" s="4"/>
      <c r="K49" s="4"/>
      <c r="L49" s="4"/>
      <c r="M49" s="4"/>
      <c r="N49" s="4"/>
      <c r="O49" s="4"/>
      <c r="P49" s="10"/>
    </row>
    <row r="50" spans="2:16" x14ac:dyDescent="0.25">
      <c r="B50" s="6">
        <f t="shared" si="1"/>
        <v>42</v>
      </c>
      <c r="C50" s="7"/>
      <c r="D50" s="42"/>
      <c r="E50" s="42"/>
      <c r="F50" s="42"/>
      <c r="G50" s="42"/>
      <c r="H50" s="42"/>
      <c r="I50" s="42"/>
      <c r="J50" s="4"/>
      <c r="K50" s="4"/>
      <c r="L50" s="4"/>
      <c r="M50" s="4"/>
      <c r="N50" s="4"/>
      <c r="O50" s="4"/>
      <c r="P50" s="10"/>
    </row>
    <row r="51" spans="2:16" x14ac:dyDescent="0.25">
      <c r="B51" s="6">
        <f t="shared" si="1"/>
        <v>43</v>
      </c>
      <c r="C51" s="7"/>
      <c r="D51" s="42"/>
      <c r="E51" s="42"/>
      <c r="F51" s="42"/>
      <c r="G51" s="42"/>
      <c r="H51" s="42"/>
      <c r="I51" s="42"/>
      <c r="J51" s="4"/>
      <c r="K51" s="4"/>
      <c r="L51" s="4"/>
      <c r="M51" s="4"/>
      <c r="N51" s="4"/>
      <c r="O51" s="4"/>
      <c r="P51" s="10"/>
    </row>
    <row r="52" spans="2:16" x14ac:dyDescent="0.25">
      <c r="B52" s="6">
        <f t="shared" si="1"/>
        <v>44</v>
      </c>
      <c r="C52" s="7"/>
      <c r="D52" s="42"/>
      <c r="E52" s="42"/>
      <c r="F52" s="42"/>
      <c r="G52" s="42"/>
      <c r="H52" s="42"/>
      <c r="I52" s="42"/>
      <c r="J52" s="4"/>
      <c r="K52" s="4"/>
      <c r="L52" s="4"/>
      <c r="M52" s="4"/>
      <c r="N52" s="4"/>
      <c r="O52" s="4"/>
      <c r="P52" s="10"/>
    </row>
    <row r="53" spans="2:16" x14ac:dyDescent="0.25">
      <c r="B53" s="6">
        <f t="shared" si="1"/>
        <v>45</v>
      </c>
      <c r="C53" s="7"/>
      <c r="D53" s="42"/>
      <c r="E53" s="42"/>
      <c r="F53" s="42"/>
      <c r="G53" s="42"/>
      <c r="H53" s="42"/>
      <c r="I53" s="42"/>
      <c r="J53" s="4"/>
      <c r="K53" s="4"/>
      <c r="L53" s="4"/>
      <c r="M53" s="4"/>
      <c r="N53" s="4"/>
      <c r="O53" s="4"/>
      <c r="P53" s="10"/>
    </row>
    <row r="54" spans="2:16" x14ac:dyDescent="0.25">
      <c r="B54" s="6">
        <f t="shared" si="1"/>
        <v>46</v>
      </c>
      <c r="C54" s="7"/>
      <c r="D54" s="42"/>
      <c r="E54" s="42"/>
      <c r="F54" s="42"/>
      <c r="G54" s="42"/>
      <c r="H54" s="42"/>
      <c r="I54" s="42"/>
      <c r="J54" s="4"/>
      <c r="K54" s="4"/>
      <c r="L54" s="4"/>
      <c r="M54" s="4"/>
      <c r="N54" s="4"/>
      <c r="O54" s="4"/>
      <c r="P54" s="10"/>
    </row>
    <row r="55" spans="2:16" x14ac:dyDescent="0.25">
      <c r="B55" s="6">
        <f t="shared" si="1"/>
        <v>47</v>
      </c>
      <c r="C55" s="7"/>
      <c r="D55" s="42"/>
      <c r="E55" s="42"/>
      <c r="F55" s="42"/>
      <c r="G55" s="42"/>
      <c r="H55" s="42"/>
      <c r="I55" s="42"/>
      <c r="J55" s="4"/>
      <c r="K55" s="4"/>
      <c r="L55" s="4"/>
      <c r="M55" s="4"/>
      <c r="N55" s="4"/>
      <c r="O55" s="4"/>
      <c r="P55" s="10"/>
    </row>
    <row r="56" spans="2:16" x14ac:dyDescent="0.25">
      <c r="B56" s="6">
        <f t="shared" si="1"/>
        <v>48</v>
      </c>
      <c r="C56" s="3"/>
      <c r="D56" s="53"/>
      <c r="E56" s="54"/>
      <c r="F56" s="54"/>
      <c r="G56" s="54"/>
      <c r="H56" s="54"/>
      <c r="I56" s="55"/>
      <c r="J56" s="3"/>
      <c r="K56" s="3"/>
      <c r="L56" s="3"/>
      <c r="M56" s="3"/>
      <c r="N56" s="3"/>
      <c r="O56" s="3"/>
      <c r="P56" s="10"/>
    </row>
    <row r="57" spans="2:16" x14ac:dyDescent="0.25">
      <c r="C57" s="39"/>
      <c r="D57" s="39"/>
      <c r="E57" s="1"/>
      <c r="H57" s="45" t="s">
        <v>19</v>
      </c>
      <c r="I57" s="45"/>
      <c r="J57" s="11">
        <f t="shared" ref="J57:O57" si="4">COUNTIF(J9:J56,"&gt;=70")</f>
        <v>23</v>
      </c>
      <c r="K57" s="11">
        <f t="shared" si="4"/>
        <v>22</v>
      </c>
      <c r="L57" s="11">
        <f t="shared" si="4"/>
        <v>22</v>
      </c>
      <c r="M57" s="11">
        <f t="shared" si="4"/>
        <v>0</v>
      </c>
      <c r="N57" s="11">
        <f t="shared" si="4"/>
        <v>0</v>
      </c>
      <c r="O57" s="11">
        <f t="shared" si="4"/>
        <v>0</v>
      </c>
      <c r="P57" s="15">
        <f>COUNTIF(P9:P51,"&gt;=70")</f>
        <v>0</v>
      </c>
    </row>
    <row r="58" spans="2:16" x14ac:dyDescent="0.25">
      <c r="C58" s="39"/>
      <c r="D58" s="39"/>
      <c r="E58" s="8"/>
      <c r="H58" s="46" t="s">
        <v>20</v>
      </c>
      <c r="I58" s="46"/>
      <c r="J58" s="12">
        <f t="shared" ref="J58:P58" si="5">COUNTIF(J9:J56,"&lt;70")</f>
        <v>16</v>
      </c>
      <c r="K58" s="12">
        <f t="shared" si="5"/>
        <v>17</v>
      </c>
      <c r="L58" s="12">
        <f t="shared" si="5"/>
        <v>17</v>
      </c>
      <c r="M58" s="12">
        <f t="shared" si="5"/>
        <v>39</v>
      </c>
      <c r="N58" s="12">
        <f t="shared" si="5"/>
        <v>39</v>
      </c>
      <c r="O58" s="12">
        <f t="shared" si="5"/>
        <v>39</v>
      </c>
      <c r="P58" s="12">
        <f t="shared" si="5"/>
        <v>39</v>
      </c>
    </row>
    <row r="59" spans="2:16" x14ac:dyDescent="0.25">
      <c r="C59" s="39"/>
      <c r="D59" s="39"/>
      <c r="E59" s="39"/>
      <c r="H59" s="46" t="s">
        <v>21</v>
      </c>
      <c r="I59" s="46"/>
      <c r="J59" s="12">
        <f t="shared" ref="J59:P59" si="6">COUNT(J9:J56)</f>
        <v>39</v>
      </c>
      <c r="K59" s="12">
        <f t="shared" si="6"/>
        <v>39</v>
      </c>
      <c r="L59" s="12">
        <f t="shared" si="6"/>
        <v>39</v>
      </c>
      <c r="M59" s="12">
        <f t="shared" si="6"/>
        <v>39</v>
      </c>
      <c r="N59" s="12">
        <f t="shared" si="6"/>
        <v>39</v>
      </c>
      <c r="O59" s="12">
        <f t="shared" si="6"/>
        <v>39</v>
      </c>
      <c r="P59" s="12">
        <f t="shared" si="6"/>
        <v>39</v>
      </c>
    </row>
    <row r="60" spans="2:16" x14ac:dyDescent="0.25">
      <c r="C60" s="39"/>
      <c r="D60" s="39"/>
      <c r="E60" s="1"/>
      <c r="H60" s="47" t="s">
        <v>16</v>
      </c>
      <c r="I60" s="47"/>
      <c r="J60" s="13">
        <f>J57/J59</f>
        <v>0.58974358974358976</v>
      </c>
      <c r="K60" s="14">
        <f t="shared" ref="K60:P60" si="7">K57/K59</f>
        <v>0.5641025641025641</v>
      </c>
      <c r="L60" s="14">
        <f t="shared" si="7"/>
        <v>0.5641025641025641</v>
      </c>
      <c r="M60" s="14">
        <f t="shared" si="7"/>
        <v>0</v>
      </c>
      <c r="N60" s="14">
        <f t="shared" si="7"/>
        <v>0</v>
      </c>
      <c r="O60" s="14">
        <f t="shared" si="7"/>
        <v>0</v>
      </c>
      <c r="P60" s="14">
        <f t="shared" si="7"/>
        <v>0</v>
      </c>
    </row>
    <row r="61" spans="2:16" x14ac:dyDescent="0.25">
      <c r="C61" s="39"/>
      <c r="D61" s="39"/>
      <c r="E61" s="1"/>
      <c r="H61" s="47" t="s">
        <v>17</v>
      </c>
      <c r="I61" s="47"/>
      <c r="J61" s="13">
        <f>J58/J59</f>
        <v>0.41025641025641024</v>
      </c>
      <c r="K61" s="13">
        <f t="shared" ref="K61:P61" si="8">K58/K59</f>
        <v>0.4358974358974359</v>
      </c>
      <c r="L61" s="14">
        <f t="shared" si="8"/>
        <v>0.4358974358974359</v>
      </c>
      <c r="M61" s="14">
        <f t="shared" si="8"/>
        <v>1</v>
      </c>
      <c r="N61" s="14">
        <f t="shared" si="8"/>
        <v>1</v>
      </c>
      <c r="O61" s="14">
        <f t="shared" si="8"/>
        <v>1</v>
      </c>
      <c r="P61" s="14">
        <f t="shared" si="8"/>
        <v>1</v>
      </c>
    </row>
    <row r="62" spans="2:16" x14ac:dyDescent="0.25">
      <c r="C62" s="39"/>
      <c r="D62" s="39"/>
      <c r="E62" s="8"/>
    </row>
    <row r="63" spans="2:16" x14ac:dyDescent="0.25">
      <c r="C63" s="1"/>
      <c r="D63" s="1"/>
      <c r="E63" s="8"/>
    </row>
    <row r="64" spans="2:16" x14ac:dyDescent="0.25">
      <c r="J64" s="40"/>
      <c r="K64" s="40"/>
      <c r="L64" s="40"/>
      <c r="M64" s="40"/>
      <c r="N64" s="40"/>
      <c r="O64" s="40"/>
    </row>
    <row r="65" spans="10:15" x14ac:dyDescent="0.25">
      <c r="J65" s="38" t="s">
        <v>18</v>
      </c>
      <c r="K65" s="38"/>
      <c r="L65" s="38"/>
      <c r="M65" s="38"/>
      <c r="N65" s="38"/>
      <c r="O65" s="38"/>
    </row>
  </sheetData>
  <mergeCells count="67">
    <mergeCell ref="C61:D61"/>
    <mergeCell ref="H61:I61"/>
    <mergeCell ref="C62:D62"/>
    <mergeCell ref="J64:O64"/>
    <mergeCell ref="J65:O65"/>
    <mergeCell ref="C58:D58"/>
    <mergeCell ref="H58:I58"/>
    <mergeCell ref="C59:E59"/>
    <mergeCell ref="H59:I59"/>
    <mergeCell ref="C60:D60"/>
    <mergeCell ref="H60:I60"/>
    <mergeCell ref="D53:I53"/>
    <mergeCell ref="D54:I54"/>
    <mergeCell ref="D55:I55"/>
    <mergeCell ref="D56:I56"/>
    <mergeCell ref="C57:D57"/>
    <mergeCell ref="H57:I57"/>
    <mergeCell ref="D52:I52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40:I40"/>
    <mergeCell ref="D29:I29"/>
    <mergeCell ref="D14:I14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28:I28"/>
    <mergeCell ref="D15:I15"/>
    <mergeCell ref="D16:I16"/>
    <mergeCell ref="D17:I17"/>
    <mergeCell ref="D10:I10"/>
    <mergeCell ref="D11:I11"/>
    <mergeCell ref="D18:I18"/>
    <mergeCell ref="D20:I20"/>
    <mergeCell ref="D21:I21"/>
    <mergeCell ref="D12:I12"/>
    <mergeCell ref="D6:G6"/>
    <mergeCell ref="I6:J6"/>
    <mergeCell ref="K6:O6"/>
    <mergeCell ref="D8:I8"/>
    <mergeCell ref="D9:I9"/>
    <mergeCell ref="B2:O2"/>
    <mergeCell ref="C3:O3"/>
    <mergeCell ref="D4:G4"/>
    <mergeCell ref="J4:K4"/>
    <mergeCell ref="N4:O4"/>
    <mergeCell ref="D24:I24"/>
    <mergeCell ref="D25:I25"/>
    <mergeCell ref="D26:I26"/>
    <mergeCell ref="D13:I13"/>
    <mergeCell ref="D22:I22"/>
    <mergeCell ref="D23:I23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D656B-0223-475C-AC0F-80E2BA866EFE}">
  <dimension ref="B2:T71"/>
  <sheetViews>
    <sheetView topLeftCell="B55" zoomScale="110" zoomScaleNormal="110" workbookViewId="0">
      <selection activeCell="M16" sqref="M1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  <col min="19" max="19" width="6.140625" customWidth="1"/>
    <col min="20" max="20" width="8.5703125" customWidth="1"/>
  </cols>
  <sheetData>
    <row r="2" spans="2:20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2"/>
      <c r="Q2" s="2"/>
    </row>
    <row r="3" spans="2:20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1"/>
      <c r="Q3" s="1"/>
    </row>
    <row r="4" spans="2:20" x14ac:dyDescent="0.25">
      <c r="C4" t="s">
        <v>0</v>
      </c>
      <c r="D4" s="56" t="s">
        <v>278</v>
      </c>
      <c r="E4" s="56"/>
      <c r="F4" s="56"/>
      <c r="G4" s="56"/>
      <c r="I4" t="s">
        <v>1</v>
      </c>
      <c r="J4" s="49" t="s">
        <v>70</v>
      </c>
      <c r="K4" s="49"/>
      <c r="M4" t="s">
        <v>2</v>
      </c>
      <c r="N4" s="50">
        <v>45637</v>
      </c>
      <c r="O4" s="50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49" t="s">
        <v>305</v>
      </c>
      <c r="E6" s="49"/>
      <c r="F6" s="49"/>
      <c r="G6" s="49"/>
      <c r="I6" s="39" t="s">
        <v>22</v>
      </c>
      <c r="J6" s="39"/>
      <c r="K6" s="43" t="s">
        <v>25</v>
      </c>
      <c r="L6" s="43"/>
      <c r="M6" s="43"/>
      <c r="N6" s="43"/>
      <c r="O6" s="43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  <c r="R8" s="1"/>
      <c r="S8" s="1"/>
      <c r="T8" s="18"/>
    </row>
    <row r="9" spans="2:20" x14ac:dyDescent="0.25">
      <c r="B9" s="6">
        <v>1</v>
      </c>
      <c r="C9" s="6" t="s">
        <v>47</v>
      </c>
      <c r="D9" s="41" t="s">
        <v>42</v>
      </c>
      <c r="E9" s="41"/>
      <c r="F9" s="41"/>
      <c r="G9" s="41"/>
      <c r="H9" s="41"/>
      <c r="I9" s="41"/>
      <c r="J9" s="4">
        <v>80</v>
      </c>
      <c r="K9" s="25">
        <v>0</v>
      </c>
      <c r="L9" s="4">
        <v>84</v>
      </c>
      <c r="M9" s="4">
        <v>86</v>
      </c>
      <c r="N9" s="34">
        <v>0</v>
      </c>
      <c r="O9" s="4">
        <v>0</v>
      </c>
      <c r="P9" s="10">
        <f>(J9+K9+L9+M9+N9+O9)/4</f>
        <v>62.5</v>
      </c>
      <c r="R9" s="1"/>
    </row>
    <row r="10" spans="2:20" x14ac:dyDescent="0.25">
      <c r="B10" s="6">
        <f>1+B9</f>
        <v>2</v>
      </c>
      <c r="C10" s="6" t="s">
        <v>72</v>
      </c>
      <c r="D10" s="41" t="s">
        <v>48</v>
      </c>
      <c r="E10" s="41"/>
      <c r="F10" s="41"/>
      <c r="G10" s="41"/>
      <c r="H10" s="41"/>
      <c r="I10" s="41"/>
      <c r="J10" s="25">
        <v>0</v>
      </c>
      <c r="K10" s="4">
        <f>55+29</f>
        <v>84</v>
      </c>
      <c r="L10" s="4">
        <v>85</v>
      </c>
      <c r="M10" s="4">
        <v>87</v>
      </c>
      <c r="N10" s="4">
        <v>80</v>
      </c>
      <c r="O10" s="4">
        <v>0</v>
      </c>
      <c r="P10" s="10">
        <f t="shared" ref="P10:P15" si="0">(J10+K10+L10+M10+N10+O10)/4</f>
        <v>84</v>
      </c>
      <c r="R10" s="1"/>
      <c r="S10" s="1"/>
      <c r="T10" s="18"/>
    </row>
    <row r="11" spans="2:20" x14ac:dyDescent="0.25">
      <c r="B11" s="6">
        <f t="shared" ref="B11:B36" si="1">1+B10</f>
        <v>3</v>
      </c>
      <c r="C11" s="6" t="s">
        <v>46</v>
      </c>
      <c r="D11" s="41" t="s">
        <v>43</v>
      </c>
      <c r="E11" s="41"/>
      <c r="F11" s="41"/>
      <c r="G11" s="41"/>
      <c r="H11" s="41"/>
      <c r="I11" s="41"/>
      <c r="J11" s="4">
        <v>89</v>
      </c>
      <c r="K11" s="4">
        <f>58+37</f>
        <v>95</v>
      </c>
      <c r="L11" s="4">
        <v>90</v>
      </c>
      <c r="M11" s="4">
        <v>90</v>
      </c>
      <c r="N11" s="4">
        <v>88</v>
      </c>
      <c r="O11" s="4">
        <v>0</v>
      </c>
      <c r="P11" s="10">
        <f t="shared" si="0"/>
        <v>113</v>
      </c>
      <c r="R11" s="1"/>
      <c r="S11" s="1"/>
    </row>
    <row r="12" spans="2:20" x14ac:dyDescent="0.25">
      <c r="B12" s="6">
        <f t="shared" si="1"/>
        <v>4</v>
      </c>
      <c r="C12" s="6" t="s">
        <v>36</v>
      </c>
      <c r="D12" s="41" t="s">
        <v>272</v>
      </c>
      <c r="E12" s="41"/>
      <c r="F12" s="41"/>
      <c r="G12" s="41"/>
      <c r="H12" s="41"/>
      <c r="I12" s="41"/>
      <c r="J12" s="25">
        <v>0</v>
      </c>
      <c r="K12" s="25">
        <v>0</v>
      </c>
      <c r="L12" s="4">
        <v>84</v>
      </c>
      <c r="M12" s="4">
        <v>86</v>
      </c>
      <c r="N12" s="34">
        <v>0</v>
      </c>
      <c r="O12" s="4">
        <v>0</v>
      </c>
      <c r="P12" s="10">
        <f t="shared" si="0"/>
        <v>42.5</v>
      </c>
      <c r="R12" s="1"/>
    </row>
    <row r="13" spans="2:20" x14ac:dyDescent="0.25">
      <c r="B13" s="6">
        <f t="shared" si="1"/>
        <v>5</v>
      </c>
      <c r="C13" s="6" t="s">
        <v>73</v>
      </c>
      <c r="D13" s="41" t="s">
        <v>44</v>
      </c>
      <c r="E13" s="41"/>
      <c r="F13" s="41"/>
      <c r="G13" s="41"/>
      <c r="H13" s="41"/>
      <c r="I13" s="41"/>
      <c r="J13" s="4">
        <v>84</v>
      </c>
      <c r="K13" s="4">
        <f>55+31</f>
        <v>86</v>
      </c>
      <c r="L13" s="4">
        <v>85</v>
      </c>
      <c r="M13" s="4">
        <v>87</v>
      </c>
      <c r="N13" s="4">
        <v>81</v>
      </c>
      <c r="O13" s="4">
        <v>0</v>
      </c>
      <c r="P13" s="10">
        <f t="shared" si="0"/>
        <v>105.75</v>
      </c>
      <c r="R13" s="1"/>
    </row>
    <row r="14" spans="2:20" x14ac:dyDescent="0.25">
      <c r="B14" s="6">
        <f t="shared" si="1"/>
        <v>6</v>
      </c>
      <c r="C14" s="6" t="s">
        <v>74</v>
      </c>
      <c r="D14" s="41" t="s">
        <v>45</v>
      </c>
      <c r="E14" s="41"/>
      <c r="F14" s="41"/>
      <c r="G14" s="41"/>
      <c r="H14" s="41"/>
      <c r="I14" s="41"/>
      <c r="J14" s="4">
        <v>88</v>
      </c>
      <c r="K14" s="4">
        <v>82</v>
      </c>
      <c r="L14" s="4">
        <v>90</v>
      </c>
      <c r="M14" s="4">
        <v>90</v>
      </c>
      <c r="N14" s="4">
        <v>80</v>
      </c>
      <c r="O14" s="4">
        <v>0</v>
      </c>
      <c r="P14" s="10">
        <f t="shared" si="0"/>
        <v>107.5</v>
      </c>
      <c r="R14" s="1"/>
      <c r="S14" s="1"/>
    </row>
    <row r="15" spans="2:20" x14ac:dyDescent="0.25">
      <c r="B15" s="6">
        <f t="shared" si="1"/>
        <v>7</v>
      </c>
      <c r="C15" s="6" t="s">
        <v>50</v>
      </c>
      <c r="D15" s="41" t="s">
        <v>273</v>
      </c>
      <c r="E15" s="41"/>
      <c r="F15" s="41"/>
      <c r="G15" s="41"/>
      <c r="H15" s="41"/>
      <c r="I15" s="41"/>
      <c r="J15" s="25">
        <v>0</v>
      </c>
      <c r="K15" s="4">
        <f>55+27</f>
        <v>82</v>
      </c>
      <c r="L15" s="34">
        <v>0</v>
      </c>
      <c r="M15" s="34">
        <v>0</v>
      </c>
      <c r="N15" s="34">
        <v>0</v>
      </c>
      <c r="O15" s="4">
        <v>0</v>
      </c>
      <c r="P15" s="10">
        <f t="shared" si="0"/>
        <v>20.5</v>
      </c>
      <c r="R15" s="1"/>
      <c r="S15" s="1"/>
    </row>
    <row r="16" spans="2:20" x14ac:dyDescent="0.25">
      <c r="B16" s="6">
        <f t="shared" si="1"/>
        <v>8</v>
      </c>
      <c r="C16" s="6"/>
      <c r="D16" s="41"/>
      <c r="E16" s="41"/>
      <c r="F16" s="41"/>
      <c r="G16" s="41"/>
      <c r="H16" s="41"/>
      <c r="I16" s="41"/>
      <c r="J16" s="4"/>
      <c r="K16" s="4"/>
      <c r="L16" s="4"/>
      <c r="M16" s="4"/>
      <c r="N16" s="4"/>
      <c r="O16" s="4"/>
      <c r="P16" s="10"/>
      <c r="R16" s="1"/>
      <c r="S16" s="1"/>
    </row>
    <row r="17" spans="2:19" x14ac:dyDescent="0.25">
      <c r="B17" s="6">
        <f t="shared" si="1"/>
        <v>9</v>
      </c>
      <c r="C17" s="6"/>
      <c r="D17" s="41"/>
      <c r="E17" s="41"/>
      <c r="F17" s="41"/>
      <c r="G17" s="41"/>
      <c r="H17" s="41"/>
      <c r="I17" s="41"/>
      <c r="J17" s="4"/>
      <c r="K17" s="4"/>
      <c r="L17" s="4"/>
      <c r="M17" s="4"/>
      <c r="N17" s="4"/>
      <c r="O17" s="4"/>
      <c r="P17" s="10"/>
      <c r="R17" s="1"/>
      <c r="S17" s="1"/>
    </row>
    <row r="18" spans="2:19" x14ac:dyDescent="0.25">
      <c r="B18" s="6">
        <f t="shared" si="1"/>
        <v>10</v>
      </c>
      <c r="C18" s="6"/>
      <c r="D18" s="41"/>
      <c r="E18" s="41"/>
      <c r="F18" s="41"/>
      <c r="G18" s="41"/>
      <c r="H18" s="41"/>
      <c r="I18" s="41"/>
      <c r="J18" s="4"/>
      <c r="K18" s="4"/>
      <c r="L18" s="4"/>
      <c r="M18" s="4"/>
      <c r="N18" s="4"/>
      <c r="O18" s="4"/>
      <c r="P18" s="10"/>
      <c r="R18" s="1"/>
      <c r="S18" s="1"/>
    </row>
    <row r="19" spans="2:19" x14ac:dyDescent="0.25">
      <c r="B19" s="6">
        <f t="shared" si="1"/>
        <v>11</v>
      </c>
      <c r="C19" s="6"/>
      <c r="D19" s="41"/>
      <c r="E19" s="41"/>
      <c r="F19" s="41"/>
      <c r="G19" s="41"/>
      <c r="H19" s="41"/>
      <c r="I19" s="41"/>
      <c r="J19" s="4"/>
      <c r="K19" s="4"/>
      <c r="L19" s="4"/>
      <c r="M19" s="4"/>
      <c r="N19" s="4"/>
      <c r="O19" s="4"/>
      <c r="P19" s="10"/>
      <c r="R19" s="1"/>
      <c r="S19" s="1"/>
    </row>
    <row r="20" spans="2:19" x14ac:dyDescent="0.25">
      <c r="B20" s="6">
        <f t="shared" si="1"/>
        <v>12</v>
      </c>
      <c r="C20" s="6"/>
      <c r="D20" s="41"/>
      <c r="E20" s="41"/>
      <c r="F20" s="41"/>
      <c r="G20" s="41"/>
      <c r="H20" s="41"/>
      <c r="I20" s="41"/>
      <c r="J20" s="4"/>
      <c r="K20" s="4"/>
      <c r="L20" s="4"/>
      <c r="M20" s="4"/>
      <c r="N20" s="4"/>
      <c r="O20" s="4"/>
      <c r="P20" s="10"/>
      <c r="R20" s="1"/>
      <c r="S20" s="1"/>
    </row>
    <row r="21" spans="2:19" x14ac:dyDescent="0.25">
      <c r="B21" s="6">
        <f t="shared" si="1"/>
        <v>13</v>
      </c>
      <c r="C21" s="6"/>
      <c r="D21" s="41"/>
      <c r="E21" s="41"/>
      <c r="F21" s="41"/>
      <c r="G21" s="41"/>
      <c r="H21" s="41"/>
      <c r="I21" s="41"/>
      <c r="J21" s="4"/>
      <c r="K21" s="4"/>
      <c r="L21" s="4"/>
      <c r="M21" s="4"/>
      <c r="N21" s="4"/>
      <c r="O21" s="4"/>
      <c r="P21" s="10"/>
      <c r="R21" s="1"/>
      <c r="S21" s="1"/>
    </row>
    <row r="22" spans="2:19" x14ac:dyDescent="0.25">
      <c r="B22" s="6">
        <f t="shared" si="1"/>
        <v>14</v>
      </c>
      <c r="C22" s="6"/>
      <c r="D22" s="41"/>
      <c r="E22" s="41"/>
      <c r="F22" s="41"/>
      <c r="G22" s="41"/>
      <c r="H22" s="41"/>
      <c r="I22" s="41"/>
      <c r="J22" s="4"/>
      <c r="K22" s="4"/>
      <c r="L22" s="4"/>
      <c r="M22" s="4"/>
      <c r="N22" s="4"/>
      <c r="O22" s="4"/>
      <c r="P22" s="10"/>
      <c r="R22" s="1"/>
      <c r="S22" s="1"/>
    </row>
    <row r="23" spans="2:19" x14ac:dyDescent="0.25">
      <c r="B23" s="6">
        <f t="shared" si="1"/>
        <v>15</v>
      </c>
      <c r="C23" s="6"/>
      <c r="D23" s="41"/>
      <c r="E23" s="41"/>
      <c r="F23" s="41"/>
      <c r="G23" s="41"/>
      <c r="H23" s="41"/>
      <c r="I23" s="41"/>
      <c r="J23" s="4"/>
      <c r="K23" s="4"/>
      <c r="L23" s="4"/>
      <c r="M23" s="4"/>
      <c r="N23" s="4"/>
      <c r="O23" s="4"/>
      <c r="P23" s="10"/>
      <c r="R23" s="1"/>
      <c r="S23" s="1"/>
    </row>
    <row r="24" spans="2:19" x14ac:dyDescent="0.25">
      <c r="B24" s="6">
        <f t="shared" si="1"/>
        <v>16</v>
      </c>
      <c r="C24" s="6"/>
      <c r="D24" s="41"/>
      <c r="E24" s="41"/>
      <c r="F24" s="41"/>
      <c r="G24" s="41"/>
      <c r="H24" s="41"/>
      <c r="I24" s="41"/>
      <c r="J24" s="4"/>
      <c r="K24" s="4"/>
      <c r="L24" s="4"/>
      <c r="M24" s="4"/>
      <c r="N24" s="4"/>
      <c r="O24" s="4"/>
      <c r="P24" s="10"/>
      <c r="R24" s="1"/>
      <c r="S24" s="1"/>
    </row>
    <row r="25" spans="2:19" x14ac:dyDescent="0.25">
      <c r="B25" s="6">
        <f t="shared" si="1"/>
        <v>17</v>
      </c>
      <c r="C25" s="6"/>
      <c r="D25" s="41"/>
      <c r="E25" s="41"/>
      <c r="F25" s="41"/>
      <c r="G25" s="41"/>
      <c r="H25" s="41"/>
      <c r="I25" s="41"/>
      <c r="J25" s="4"/>
      <c r="K25" s="4"/>
      <c r="L25" s="4"/>
      <c r="M25" s="4"/>
      <c r="N25" s="4"/>
      <c r="O25" s="4"/>
      <c r="P25" s="10"/>
      <c r="R25" s="1"/>
      <c r="S25" s="1"/>
    </row>
    <row r="26" spans="2:19" x14ac:dyDescent="0.25">
      <c r="B26" s="6">
        <f t="shared" si="1"/>
        <v>18</v>
      </c>
      <c r="C26" s="6"/>
      <c r="D26" s="41"/>
      <c r="E26" s="41"/>
      <c r="F26" s="41"/>
      <c r="G26" s="41"/>
      <c r="H26" s="41"/>
      <c r="I26" s="41"/>
      <c r="J26" s="4"/>
      <c r="K26" s="4"/>
      <c r="L26" s="4"/>
      <c r="M26" s="4"/>
      <c r="N26" s="4"/>
      <c r="O26" s="4"/>
      <c r="P26" s="10"/>
      <c r="R26" s="1"/>
    </row>
    <row r="27" spans="2:19" x14ac:dyDescent="0.25">
      <c r="B27" s="6">
        <f t="shared" si="1"/>
        <v>19</v>
      </c>
      <c r="C27" s="6"/>
      <c r="D27" s="41"/>
      <c r="E27" s="41"/>
      <c r="F27" s="41"/>
      <c r="G27" s="41"/>
      <c r="H27" s="41"/>
      <c r="I27" s="41"/>
      <c r="J27" s="4"/>
      <c r="K27" s="4"/>
      <c r="L27" s="4"/>
      <c r="M27" s="4"/>
      <c r="N27" s="4"/>
      <c r="O27" s="4"/>
      <c r="P27" s="10"/>
      <c r="R27" s="1"/>
    </row>
    <row r="28" spans="2:19" x14ac:dyDescent="0.25">
      <c r="B28" s="6">
        <f t="shared" si="1"/>
        <v>20</v>
      </c>
      <c r="C28" s="6"/>
      <c r="D28" s="41"/>
      <c r="E28" s="41"/>
      <c r="F28" s="41"/>
      <c r="G28" s="41"/>
      <c r="H28" s="41"/>
      <c r="I28" s="41"/>
      <c r="J28" s="4"/>
      <c r="K28" s="4"/>
      <c r="L28" s="4"/>
      <c r="M28" s="4"/>
      <c r="N28" s="4"/>
      <c r="O28" s="4"/>
      <c r="P28" s="10"/>
      <c r="R28" s="1"/>
    </row>
    <row r="29" spans="2:19" x14ac:dyDescent="0.25">
      <c r="B29" s="6">
        <f t="shared" si="1"/>
        <v>21</v>
      </c>
      <c r="C29" s="6"/>
      <c r="D29" s="41"/>
      <c r="E29" s="41"/>
      <c r="F29" s="41"/>
      <c r="G29" s="41"/>
      <c r="H29" s="41"/>
      <c r="I29" s="41"/>
      <c r="J29" s="4"/>
      <c r="K29" s="4"/>
      <c r="L29" s="4"/>
      <c r="M29" s="4"/>
      <c r="N29" s="4"/>
      <c r="O29" s="4"/>
      <c r="P29" s="10"/>
      <c r="R29" s="1"/>
    </row>
    <row r="30" spans="2:19" x14ac:dyDescent="0.25">
      <c r="B30" s="6">
        <f t="shared" si="1"/>
        <v>22</v>
      </c>
      <c r="C30" s="6"/>
      <c r="D30" s="41"/>
      <c r="E30" s="41"/>
      <c r="F30" s="41"/>
      <c r="G30" s="41"/>
      <c r="H30" s="41"/>
      <c r="I30" s="41"/>
      <c r="J30" s="4"/>
      <c r="K30" s="4"/>
      <c r="L30" s="4"/>
      <c r="M30" s="4"/>
      <c r="N30" s="4"/>
      <c r="O30" s="4"/>
      <c r="P30" s="10"/>
      <c r="R30" s="1"/>
    </row>
    <row r="31" spans="2:19" x14ac:dyDescent="0.25">
      <c r="B31" s="6">
        <f t="shared" si="1"/>
        <v>23</v>
      </c>
      <c r="C31" s="6"/>
      <c r="D31" s="41"/>
      <c r="E31" s="41"/>
      <c r="F31" s="41"/>
      <c r="G31" s="41"/>
      <c r="H31" s="41"/>
      <c r="I31" s="41"/>
      <c r="J31" s="4"/>
      <c r="K31" s="4"/>
      <c r="L31" s="4"/>
      <c r="M31" s="4"/>
      <c r="N31" s="4"/>
      <c r="O31" s="4"/>
      <c r="P31" s="10"/>
      <c r="R31" s="1"/>
    </row>
    <row r="32" spans="2:19" x14ac:dyDescent="0.25">
      <c r="B32" s="6">
        <f t="shared" si="1"/>
        <v>24</v>
      </c>
      <c r="C32" s="6"/>
      <c r="D32" s="41"/>
      <c r="E32" s="41"/>
      <c r="F32" s="41"/>
      <c r="G32" s="41"/>
      <c r="H32" s="41"/>
      <c r="I32" s="41"/>
      <c r="J32" s="4"/>
      <c r="K32" s="4"/>
      <c r="L32" s="4"/>
      <c r="M32" s="4"/>
      <c r="N32" s="4"/>
      <c r="O32" s="4"/>
      <c r="P32" s="10"/>
      <c r="R32" s="1"/>
    </row>
    <row r="33" spans="2:18" x14ac:dyDescent="0.25">
      <c r="B33" s="6">
        <f t="shared" si="1"/>
        <v>25</v>
      </c>
      <c r="C33" s="6"/>
      <c r="D33" s="41"/>
      <c r="E33" s="41"/>
      <c r="F33" s="41"/>
      <c r="G33" s="41"/>
      <c r="H33" s="41"/>
      <c r="I33" s="41"/>
      <c r="J33" s="4"/>
      <c r="K33" s="4"/>
      <c r="L33" s="4"/>
      <c r="M33" s="4"/>
      <c r="N33" s="4"/>
      <c r="O33" s="4"/>
      <c r="P33" s="10"/>
      <c r="R33" s="1"/>
    </row>
    <row r="34" spans="2:18" x14ac:dyDescent="0.25">
      <c r="B34" s="6">
        <f t="shared" si="1"/>
        <v>26</v>
      </c>
      <c r="C34" s="6"/>
      <c r="D34" s="41"/>
      <c r="E34" s="41"/>
      <c r="F34" s="41"/>
      <c r="G34" s="41"/>
      <c r="H34" s="41"/>
      <c r="I34" s="41"/>
      <c r="J34" s="4"/>
      <c r="K34" s="4"/>
      <c r="L34" s="4"/>
      <c r="M34" s="4"/>
      <c r="N34" s="4"/>
      <c r="O34" s="4"/>
      <c r="P34" s="10"/>
      <c r="R34" s="1"/>
    </row>
    <row r="35" spans="2:18" x14ac:dyDescent="0.25">
      <c r="B35" s="6">
        <f t="shared" si="1"/>
        <v>27</v>
      </c>
      <c r="C35" s="6"/>
      <c r="D35" s="41"/>
      <c r="E35" s="41"/>
      <c r="F35" s="41"/>
      <c r="G35" s="41"/>
      <c r="H35" s="41"/>
      <c r="I35" s="41"/>
      <c r="J35" s="4"/>
      <c r="K35" s="4"/>
      <c r="L35" s="4"/>
      <c r="M35" s="4"/>
      <c r="N35" s="4"/>
      <c r="O35" s="4"/>
      <c r="P35" s="10"/>
      <c r="R35" s="1"/>
    </row>
    <row r="36" spans="2:18" x14ac:dyDescent="0.25">
      <c r="B36" s="6">
        <f t="shared" si="1"/>
        <v>28</v>
      </c>
      <c r="C36" s="6"/>
      <c r="D36" s="41"/>
      <c r="E36" s="41"/>
      <c r="F36" s="41"/>
      <c r="G36" s="41"/>
      <c r="H36" s="41"/>
      <c r="I36" s="41"/>
      <c r="J36" s="4"/>
      <c r="K36" s="4"/>
      <c r="L36" s="4"/>
      <c r="M36" s="4"/>
      <c r="N36" s="4"/>
      <c r="O36" s="4"/>
      <c r="P36" s="10"/>
    </row>
    <row r="37" spans="2:18" x14ac:dyDescent="0.25">
      <c r="B37" s="6"/>
      <c r="C37" s="6"/>
      <c r="D37" s="41"/>
      <c r="E37" s="41"/>
      <c r="F37" s="41"/>
      <c r="G37" s="41"/>
      <c r="H37" s="41"/>
      <c r="I37" s="41"/>
      <c r="J37" s="4"/>
      <c r="K37" s="4"/>
      <c r="L37" s="4"/>
      <c r="M37" s="4"/>
      <c r="N37" s="4"/>
      <c r="O37" s="4"/>
      <c r="P37" s="10"/>
    </row>
    <row r="38" spans="2:18" x14ac:dyDescent="0.25">
      <c r="B38" s="6"/>
      <c r="C38" s="6"/>
      <c r="D38" s="41"/>
      <c r="E38" s="41"/>
      <c r="F38" s="41"/>
      <c r="G38" s="41"/>
      <c r="H38" s="41"/>
      <c r="I38" s="41"/>
      <c r="J38" s="4"/>
      <c r="K38" s="4"/>
      <c r="L38" s="4"/>
      <c r="M38" s="4"/>
      <c r="N38" s="4"/>
      <c r="O38" s="4"/>
      <c r="P38" s="10"/>
    </row>
    <row r="39" spans="2:18" x14ac:dyDescent="0.25">
      <c r="B39" s="6"/>
      <c r="C39" s="6"/>
      <c r="D39" s="41"/>
      <c r="E39" s="41"/>
      <c r="F39" s="41"/>
      <c r="G39" s="41"/>
      <c r="H39" s="41"/>
      <c r="I39" s="41"/>
      <c r="J39" s="4"/>
      <c r="K39" s="4"/>
      <c r="L39" s="4"/>
      <c r="M39" s="4"/>
      <c r="N39" s="4"/>
      <c r="O39" s="4"/>
      <c r="P39" s="10"/>
    </row>
    <row r="40" spans="2:18" x14ac:dyDescent="0.25">
      <c r="B40" s="6"/>
      <c r="C40" s="6"/>
      <c r="D40" s="41"/>
      <c r="E40" s="41"/>
      <c r="F40" s="41"/>
      <c r="G40" s="41"/>
      <c r="H40" s="41"/>
      <c r="I40" s="41"/>
      <c r="J40" s="4"/>
      <c r="K40" s="4"/>
      <c r="L40" s="4"/>
      <c r="M40" s="4"/>
      <c r="N40" s="4"/>
      <c r="O40" s="4"/>
      <c r="P40" s="10"/>
    </row>
    <row r="41" spans="2:18" x14ac:dyDescent="0.25">
      <c r="B41" s="6"/>
      <c r="C41" s="6"/>
      <c r="D41" s="41"/>
      <c r="E41" s="41"/>
      <c r="F41" s="41"/>
      <c r="G41" s="41"/>
      <c r="H41" s="41"/>
      <c r="I41" s="41"/>
      <c r="J41" s="4"/>
      <c r="K41" s="4"/>
      <c r="L41" s="4"/>
      <c r="M41" s="4"/>
      <c r="N41" s="4"/>
      <c r="O41" s="4"/>
      <c r="P41" s="10"/>
    </row>
    <row r="42" spans="2:18" x14ac:dyDescent="0.25">
      <c r="B42" s="6"/>
      <c r="C42" s="6"/>
      <c r="D42" s="41"/>
      <c r="E42" s="41"/>
      <c r="F42" s="41"/>
      <c r="G42" s="41"/>
      <c r="H42" s="41"/>
      <c r="I42" s="41"/>
      <c r="J42" s="4"/>
      <c r="K42" s="4"/>
      <c r="L42" s="4"/>
      <c r="M42" s="4"/>
      <c r="N42" s="4"/>
      <c r="O42" s="4"/>
      <c r="P42" s="10"/>
    </row>
    <row r="43" spans="2:18" x14ac:dyDescent="0.25">
      <c r="B43" s="6"/>
      <c r="C43" s="6"/>
      <c r="D43" s="41"/>
      <c r="E43" s="41"/>
      <c r="F43" s="41"/>
      <c r="G43" s="41"/>
      <c r="H43" s="41"/>
      <c r="I43" s="41"/>
      <c r="J43" s="4"/>
      <c r="K43" s="4"/>
      <c r="L43" s="4"/>
      <c r="M43" s="4"/>
      <c r="N43" s="4"/>
      <c r="O43" s="4"/>
      <c r="P43" s="10"/>
    </row>
    <row r="44" spans="2:18" x14ac:dyDescent="0.25">
      <c r="B44" s="6"/>
      <c r="C44" s="6"/>
      <c r="D44" s="41"/>
      <c r="E44" s="41"/>
      <c r="F44" s="41"/>
      <c r="G44" s="41"/>
      <c r="H44" s="41"/>
      <c r="I44" s="41"/>
      <c r="J44" s="4"/>
      <c r="K44" s="4"/>
      <c r="L44" s="4"/>
      <c r="M44" s="4"/>
      <c r="N44" s="4"/>
      <c r="O44" s="4"/>
      <c r="P44" s="10"/>
    </row>
    <row r="45" spans="2:18" x14ac:dyDescent="0.25">
      <c r="B45" s="6"/>
      <c r="C45" s="6"/>
      <c r="D45" s="41"/>
      <c r="E45" s="41"/>
      <c r="F45" s="41"/>
      <c r="G45" s="41"/>
      <c r="H45" s="41"/>
      <c r="I45" s="41"/>
      <c r="J45" s="4"/>
      <c r="K45" s="4"/>
      <c r="L45" s="4"/>
      <c r="M45" s="4"/>
      <c r="N45" s="4"/>
      <c r="O45" s="4"/>
      <c r="P45" s="10"/>
    </row>
    <row r="46" spans="2:18" x14ac:dyDescent="0.25">
      <c r="B46" s="6"/>
      <c r="C46" s="6"/>
      <c r="D46" s="41"/>
      <c r="E46" s="41"/>
      <c r="F46" s="41"/>
      <c r="G46" s="41"/>
      <c r="H46" s="41"/>
      <c r="I46" s="41"/>
      <c r="J46" s="4"/>
      <c r="K46" s="4"/>
      <c r="L46" s="4"/>
      <c r="M46" s="4"/>
      <c r="N46" s="4"/>
      <c r="O46" s="4"/>
      <c r="P46" s="10"/>
    </row>
    <row r="47" spans="2:18" x14ac:dyDescent="0.25">
      <c r="B47" s="6"/>
      <c r="C47" s="6"/>
      <c r="D47" s="41"/>
      <c r="E47" s="41"/>
      <c r="F47" s="41"/>
      <c r="G47" s="41"/>
      <c r="H47" s="41"/>
      <c r="I47" s="41"/>
      <c r="J47" s="4"/>
      <c r="K47" s="4"/>
      <c r="L47" s="4"/>
      <c r="M47" s="4"/>
      <c r="N47" s="4"/>
      <c r="O47" s="4"/>
      <c r="P47" s="10"/>
    </row>
    <row r="48" spans="2:18" x14ac:dyDescent="0.25">
      <c r="B48" s="6"/>
      <c r="C48" s="6"/>
      <c r="D48" s="41"/>
      <c r="E48" s="41"/>
      <c r="F48" s="41"/>
      <c r="G48" s="41"/>
      <c r="H48" s="41"/>
      <c r="I48" s="41"/>
      <c r="J48" s="4"/>
      <c r="K48" s="4"/>
      <c r="L48" s="4"/>
      <c r="M48" s="4"/>
      <c r="N48" s="4"/>
      <c r="O48" s="4"/>
      <c r="P48" s="10"/>
    </row>
    <row r="49" spans="2:16" x14ac:dyDescent="0.25">
      <c r="B49" s="6"/>
      <c r="C49" s="6"/>
      <c r="D49" s="41"/>
      <c r="E49" s="41"/>
      <c r="F49" s="41"/>
      <c r="G49" s="41"/>
      <c r="H49" s="41"/>
      <c r="I49" s="41"/>
      <c r="J49" s="4"/>
      <c r="K49" s="4"/>
      <c r="L49" s="4"/>
      <c r="M49" s="4"/>
      <c r="N49" s="4"/>
      <c r="O49" s="4"/>
      <c r="P49" s="10"/>
    </row>
    <row r="50" spans="2:16" x14ac:dyDescent="0.25">
      <c r="B50" s="6"/>
      <c r="C50" s="6"/>
      <c r="D50" s="41"/>
      <c r="E50" s="41"/>
      <c r="F50" s="41"/>
      <c r="G50" s="41"/>
      <c r="H50" s="41"/>
      <c r="I50" s="41"/>
      <c r="J50" s="4"/>
      <c r="K50" s="4"/>
      <c r="L50" s="4"/>
      <c r="M50" s="4"/>
      <c r="N50" s="4"/>
      <c r="O50" s="4"/>
      <c r="P50" s="10"/>
    </row>
    <row r="51" spans="2:16" x14ac:dyDescent="0.25">
      <c r="B51" s="6"/>
      <c r="C51" s="6"/>
      <c r="D51" s="41"/>
      <c r="E51" s="41"/>
      <c r="F51" s="41"/>
      <c r="G51" s="41"/>
      <c r="H51" s="41"/>
      <c r="I51" s="41"/>
      <c r="J51" s="4"/>
      <c r="K51" s="4"/>
      <c r="L51" s="4"/>
      <c r="M51" s="4"/>
      <c r="N51" s="4"/>
      <c r="O51" s="4"/>
      <c r="P51" s="10"/>
    </row>
    <row r="52" spans="2:16" x14ac:dyDescent="0.25">
      <c r="B52" s="6"/>
      <c r="C52" s="6"/>
      <c r="D52" s="41"/>
      <c r="E52" s="41"/>
      <c r="F52" s="41"/>
      <c r="G52" s="41"/>
      <c r="H52" s="41"/>
      <c r="I52" s="41"/>
      <c r="J52" s="4"/>
      <c r="K52" s="4"/>
      <c r="L52" s="4"/>
      <c r="M52" s="4"/>
      <c r="N52" s="4"/>
      <c r="O52" s="4"/>
      <c r="P52" s="10"/>
    </row>
    <row r="53" spans="2:16" x14ac:dyDescent="0.25">
      <c r="B53" s="6"/>
      <c r="C53" s="6"/>
      <c r="D53" s="41"/>
      <c r="E53" s="41"/>
      <c r="F53" s="41"/>
      <c r="G53" s="41"/>
      <c r="H53" s="41"/>
      <c r="I53" s="41"/>
      <c r="J53" s="4"/>
      <c r="K53" s="4"/>
      <c r="L53" s="4"/>
      <c r="M53" s="4"/>
      <c r="N53" s="4"/>
      <c r="O53" s="4"/>
      <c r="P53" s="10"/>
    </row>
    <row r="54" spans="2:16" x14ac:dyDescent="0.25">
      <c r="B54" s="6"/>
      <c r="C54" s="7"/>
      <c r="D54" s="41"/>
      <c r="E54" s="41"/>
      <c r="F54" s="41"/>
      <c r="G54" s="41"/>
      <c r="H54" s="41"/>
      <c r="I54" s="41"/>
      <c r="J54" s="4"/>
      <c r="K54" s="4"/>
      <c r="L54" s="4"/>
      <c r="M54" s="4"/>
      <c r="N54" s="4"/>
      <c r="O54" s="4"/>
      <c r="P54" s="10"/>
    </row>
    <row r="55" spans="2:16" x14ac:dyDescent="0.25">
      <c r="B55" s="6"/>
      <c r="C55" s="7"/>
      <c r="D55" s="42"/>
      <c r="E55" s="42"/>
      <c r="F55" s="42"/>
      <c r="G55" s="42"/>
      <c r="H55" s="42"/>
      <c r="I55" s="42"/>
      <c r="J55" s="4"/>
      <c r="K55" s="4"/>
      <c r="L55" s="4"/>
      <c r="M55" s="4"/>
      <c r="N55" s="4"/>
      <c r="O55" s="4"/>
      <c r="P55" s="10"/>
    </row>
    <row r="56" spans="2:16" x14ac:dyDescent="0.25">
      <c r="B56" s="6"/>
      <c r="C56" s="7"/>
      <c r="D56" s="42"/>
      <c r="E56" s="42"/>
      <c r="F56" s="42"/>
      <c r="G56" s="42"/>
      <c r="H56" s="42"/>
      <c r="I56" s="42"/>
      <c r="J56" s="4"/>
      <c r="K56" s="4"/>
      <c r="L56" s="4"/>
      <c r="M56" s="4"/>
      <c r="N56" s="4"/>
      <c r="O56" s="4"/>
      <c r="P56" s="10"/>
    </row>
    <row r="57" spans="2:16" x14ac:dyDescent="0.25">
      <c r="B57" s="6"/>
      <c r="C57" s="7"/>
      <c r="D57" s="42"/>
      <c r="E57" s="42"/>
      <c r="F57" s="42"/>
      <c r="G57" s="42"/>
      <c r="H57" s="42"/>
      <c r="I57" s="42"/>
      <c r="J57" s="4"/>
      <c r="K57" s="4"/>
      <c r="L57" s="4"/>
      <c r="M57" s="4"/>
      <c r="N57" s="4"/>
      <c r="O57" s="4"/>
      <c r="P57" s="10"/>
    </row>
    <row r="58" spans="2:16" x14ac:dyDescent="0.25">
      <c r="B58" s="6"/>
      <c r="C58" s="7"/>
      <c r="D58" s="42"/>
      <c r="E58" s="42"/>
      <c r="F58" s="42"/>
      <c r="G58" s="42"/>
      <c r="H58" s="42"/>
      <c r="I58" s="42"/>
      <c r="J58" s="4"/>
      <c r="K58" s="4"/>
      <c r="L58" s="4"/>
      <c r="M58" s="4"/>
      <c r="N58" s="4"/>
      <c r="O58" s="4"/>
      <c r="P58" s="10"/>
    </row>
    <row r="59" spans="2:16" x14ac:dyDescent="0.25">
      <c r="B59" s="6"/>
      <c r="C59" s="7"/>
      <c r="D59" s="42"/>
      <c r="E59" s="42"/>
      <c r="F59" s="42"/>
      <c r="G59" s="42"/>
      <c r="H59" s="42"/>
      <c r="I59" s="42"/>
      <c r="J59" s="4"/>
      <c r="K59" s="4"/>
      <c r="L59" s="4"/>
      <c r="M59" s="4"/>
      <c r="N59" s="4"/>
      <c r="O59" s="4"/>
      <c r="P59" s="10"/>
    </row>
    <row r="60" spans="2:16" x14ac:dyDescent="0.25">
      <c r="B60" s="6"/>
      <c r="C60" s="7"/>
      <c r="D60" s="42"/>
      <c r="E60" s="42"/>
      <c r="F60" s="42"/>
      <c r="G60" s="42"/>
      <c r="H60" s="42"/>
      <c r="I60" s="42"/>
      <c r="J60" s="4"/>
      <c r="K60" s="4"/>
      <c r="L60" s="4"/>
      <c r="M60" s="4"/>
      <c r="N60" s="4"/>
      <c r="O60" s="4"/>
      <c r="P60" s="10"/>
    </row>
    <row r="61" spans="2:16" x14ac:dyDescent="0.25">
      <c r="B61" s="6"/>
      <c r="C61" s="7"/>
      <c r="D61" s="42"/>
      <c r="E61" s="42"/>
      <c r="F61" s="42"/>
      <c r="G61" s="42"/>
      <c r="H61" s="42"/>
      <c r="I61" s="42"/>
      <c r="J61" s="4"/>
      <c r="K61" s="4"/>
      <c r="L61" s="4"/>
      <c r="M61" s="4"/>
      <c r="N61" s="4"/>
      <c r="O61" s="4"/>
      <c r="P61" s="10"/>
    </row>
    <row r="62" spans="2:16" x14ac:dyDescent="0.25">
      <c r="B62" s="6"/>
      <c r="C62" s="3"/>
      <c r="D62" s="53"/>
      <c r="E62" s="54"/>
      <c r="F62" s="54"/>
      <c r="G62" s="54"/>
      <c r="H62" s="54"/>
      <c r="I62" s="55"/>
      <c r="J62" s="3"/>
      <c r="K62" s="3"/>
      <c r="L62" s="3"/>
      <c r="M62" s="3"/>
      <c r="N62" s="3"/>
      <c r="O62" s="3"/>
      <c r="P62" s="10"/>
    </row>
    <row r="63" spans="2:16" x14ac:dyDescent="0.25">
      <c r="C63" s="39"/>
      <c r="D63" s="39"/>
      <c r="E63" s="1"/>
      <c r="H63" s="45" t="s">
        <v>19</v>
      </c>
      <c r="I63" s="45"/>
      <c r="J63" s="11">
        <f>COUNTIF(J9:J62,"&gt;=70")</f>
        <v>4</v>
      </c>
      <c r="K63" s="11">
        <f t="shared" ref="K63:O63" si="2">COUNTIF(K9:K62,"&gt;=70")</f>
        <v>5</v>
      </c>
      <c r="L63" s="11">
        <f t="shared" si="2"/>
        <v>6</v>
      </c>
      <c r="M63" s="11">
        <f t="shared" si="2"/>
        <v>6</v>
      </c>
      <c r="N63" s="11">
        <f t="shared" si="2"/>
        <v>4</v>
      </c>
      <c r="O63" s="11">
        <f t="shared" si="2"/>
        <v>0</v>
      </c>
      <c r="P63" s="15">
        <f t="shared" ref="P63" si="3">COUNTIF(P9:P57,"&gt;=70")</f>
        <v>4</v>
      </c>
    </row>
    <row r="64" spans="2:16" x14ac:dyDescent="0.25">
      <c r="C64" s="39"/>
      <c r="D64" s="39"/>
      <c r="E64" s="8"/>
      <c r="H64" s="46" t="s">
        <v>20</v>
      </c>
      <c r="I64" s="46"/>
      <c r="J64" s="12">
        <f>COUNTIF(J9:J62,"&lt;70")</f>
        <v>3</v>
      </c>
      <c r="K64" s="12">
        <f t="shared" ref="K64:P64" si="4">COUNTIF(K9:K62,"&lt;70")</f>
        <v>2</v>
      </c>
      <c r="L64" s="12">
        <f t="shared" si="4"/>
        <v>1</v>
      </c>
      <c r="M64" s="12">
        <f t="shared" si="4"/>
        <v>1</v>
      </c>
      <c r="N64" s="12">
        <f t="shared" si="4"/>
        <v>3</v>
      </c>
      <c r="O64" s="12">
        <f t="shared" si="4"/>
        <v>7</v>
      </c>
      <c r="P64" s="12">
        <f t="shared" si="4"/>
        <v>3</v>
      </c>
    </row>
    <row r="65" spans="3:16" x14ac:dyDescent="0.25">
      <c r="C65" s="39"/>
      <c r="D65" s="39"/>
      <c r="E65" s="39"/>
      <c r="H65" s="46" t="s">
        <v>21</v>
      </c>
      <c r="I65" s="46"/>
      <c r="J65" s="12">
        <f>COUNT(J9:J62)</f>
        <v>7</v>
      </c>
      <c r="K65" s="12">
        <f t="shared" ref="K65:P65" si="5">COUNT(K9:K62)</f>
        <v>7</v>
      </c>
      <c r="L65" s="12">
        <f t="shared" si="5"/>
        <v>7</v>
      </c>
      <c r="M65" s="12">
        <f t="shared" si="5"/>
        <v>7</v>
      </c>
      <c r="N65" s="12">
        <f t="shared" si="5"/>
        <v>7</v>
      </c>
      <c r="O65" s="12">
        <f t="shared" si="5"/>
        <v>7</v>
      </c>
      <c r="P65" s="12">
        <f t="shared" si="5"/>
        <v>7</v>
      </c>
    </row>
    <row r="66" spans="3:16" x14ac:dyDescent="0.25">
      <c r="C66" s="39"/>
      <c r="D66" s="39"/>
      <c r="E66" s="1"/>
      <c r="H66" s="47" t="s">
        <v>16</v>
      </c>
      <c r="I66" s="47"/>
      <c r="J66" s="13">
        <f>J63/J65</f>
        <v>0.5714285714285714</v>
      </c>
      <c r="K66" s="14">
        <f t="shared" ref="K66:P66" si="6">K63/K65</f>
        <v>0.7142857142857143</v>
      </c>
      <c r="L66" s="14">
        <f t="shared" si="6"/>
        <v>0.8571428571428571</v>
      </c>
      <c r="M66" s="14">
        <f t="shared" si="6"/>
        <v>0.8571428571428571</v>
      </c>
      <c r="N66" s="14">
        <f t="shared" si="6"/>
        <v>0.5714285714285714</v>
      </c>
      <c r="O66" s="14">
        <f t="shared" si="6"/>
        <v>0</v>
      </c>
      <c r="P66" s="14">
        <f t="shared" si="6"/>
        <v>0.5714285714285714</v>
      </c>
    </row>
    <row r="67" spans="3:16" x14ac:dyDescent="0.25">
      <c r="C67" s="39"/>
      <c r="D67" s="39"/>
      <c r="E67" s="1"/>
      <c r="H67" s="47" t="s">
        <v>17</v>
      </c>
      <c r="I67" s="47"/>
      <c r="J67" s="13">
        <f>J64/J65</f>
        <v>0.42857142857142855</v>
      </c>
      <c r="K67" s="13">
        <f t="shared" ref="K67:P67" si="7">K64/K65</f>
        <v>0.2857142857142857</v>
      </c>
      <c r="L67" s="14">
        <f t="shared" si="7"/>
        <v>0.14285714285714285</v>
      </c>
      <c r="M67" s="14">
        <f t="shared" si="7"/>
        <v>0.14285714285714285</v>
      </c>
      <c r="N67" s="14">
        <f t="shared" si="7"/>
        <v>0.42857142857142855</v>
      </c>
      <c r="O67" s="14">
        <f t="shared" si="7"/>
        <v>1</v>
      </c>
      <c r="P67" s="14">
        <f t="shared" si="7"/>
        <v>0.42857142857142855</v>
      </c>
    </row>
    <row r="68" spans="3:16" x14ac:dyDescent="0.25">
      <c r="C68" s="39"/>
      <c r="D68" s="39"/>
      <c r="E68" s="8"/>
    </row>
    <row r="69" spans="3:16" x14ac:dyDescent="0.25">
      <c r="C69" s="1"/>
      <c r="D69" s="1"/>
      <c r="E69" s="8"/>
    </row>
    <row r="70" spans="3:16" x14ac:dyDescent="0.25">
      <c r="J70" s="40"/>
      <c r="K70" s="40"/>
      <c r="L70" s="40"/>
      <c r="M70" s="40"/>
      <c r="N70" s="40"/>
      <c r="O70" s="40"/>
    </row>
    <row r="71" spans="3:16" x14ac:dyDescent="0.25">
      <c r="J71" s="38" t="s">
        <v>18</v>
      </c>
      <c r="K71" s="38"/>
      <c r="L71" s="38"/>
      <c r="M71" s="38"/>
      <c r="N71" s="38"/>
      <c r="O71" s="38"/>
    </row>
  </sheetData>
  <sortState xmlns:xlrd2="http://schemas.microsoft.com/office/spreadsheetml/2017/richdata2" ref="D9:I36">
    <sortCondition ref="D9:D36"/>
  </sortState>
  <mergeCells count="76">
    <mergeCell ref="D22:I22"/>
    <mergeCell ref="D8:I8"/>
    <mergeCell ref="D9:I9"/>
    <mergeCell ref="D10:I10"/>
    <mergeCell ref="D11:I11"/>
    <mergeCell ref="D12:I12"/>
    <mergeCell ref="D14:I14"/>
    <mergeCell ref="D15:I15"/>
    <mergeCell ref="D16:I16"/>
    <mergeCell ref="D18:I18"/>
    <mergeCell ref="D13:I13"/>
    <mergeCell ref="D17:I17"/>
    <mergeCell ref="D21:I21"/>
    <mergeCell ref="D19:I19"/>
    <mergeCell ref="D20:I20"/>
    <mergeCell ref="D6:G6"/>
    <mergeCell ref="I6:J6"/>
    <mergeCell ref="K6:O6"/>
    <mergeCell ref="B2:O2"/>
    <mergeCell ref="C3:O3"/>
    <mergeCell ref="D4:G4"/>
    <mergeCell ref="J4:K4"/>
    <mergeCell ref="N4:O4"/>
    <mergeCell ref="D38:I38"/>
    <mergeCell ref="D23:I23"/>
    <mergeCell ref="D24:I24"/>
    <mergeCell ref="D25:I25"/>
    <mergeCell ref="D26:I26"/>
    <mergeCell ref="D28:I28"/>
    <mergeCell ref="D29:I29"/>
    <mergeCell ref="D30:I30"/>
    <mergeCell ref="D31:I31"/>
    <mergeCell ref="D35:I35"/>
    <mergeCell ref="D36:I36"/>
    <mergeCell ref="D37:I37"/>
    <mergeCell ref="D27:I27"/>
    <mergeCell ref="D32:I32"/>
    <mergeCell ref="D33:I33"/>
    <mergeCell ref="D34:I34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62:I62"/>
    <mergeCell ref="D51:I51"/>
    <mergeCell ref="D52:I52"/>
    <mergeCell ref="D53:I53"/>
    <mergeCell ref="D54:I54"/>
    <mergeCell ref="D55:I55"/>
    <mergeCell ref="D56:I56"/>
    <mergeCell ref="D57:I57"/>
    <mergeCell ref="D58:I58"/>
    <mergeCell ref="D59:I59"/>
    <mergeCell ref="D60:I60"/>
    <mergeCell ref="D61:I61"/>
    <mergeCell ref="C63:D63"/>
    <mergeCell ref="H63:I63"/>
    <mergeCell ref="C64:D64"/>
    <mergeCell ref="H64:I64"/>
    <mergeCell ref="C65:E65"/>
    <mergeCell ref="H65:I65"/>
    <mergeCell ref="J71:O71"/>
    <mergeCell ref="C66:D66"/>
    <mergeCell ref="H66:I66"/>
    <mergeCell ref="C67:D67"/>
    <mergeCell ref="H67:I67"/>
    <mergeCell ref="C68:D68"/>
    <mergeCell ref="J70:O70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F48B5-9609-4E5F-90AB-655D7E8CD37F}">
  <dimension ref="A4:F33"/>
  <sheetViews>
    <sheetView tabSelected="1" workbookViewId="0">
      <selection activeCell="B4" sqref="B4:F34"/>
    </sheetView>
  </sheetViews>
  <sheetFormatPr baseColWidth="10" defaultRowHeight="15" x14ac:dyDescent="0.25"/>
  <sheetData>
    <row r="4" spans="1:6" x14ac:dyDescent="0.25">
      <c r="B4" s="1"/>
      <c r="C4" s="1"/>
      <c r="D4" s="1"/>
      <c r="E4" s="1"/>
      <c r="F4" s="1"/>
    </row>
    <row r="5" spans="1:6" x14ac:dyDescent="0.25">
      <c r="B5" s="1"/>
      <c r="C5" s="1"/>
      <c r="D5" s="1"/>
      <c r="E5" s="1"/>
      <c r="F5" s="1"/>
    </row>
    <row r="6" spans="1:6" x14ac:dyDescent="0.25">
      <c r="A6">
        <v>1</v>
      </c>
      <c r="B6" s="1"/>
      <c r="C6" s="1"/>
      <c r="D6" s="1"/>
      <c r="E6" s="1"/>
      <c r="F6" s="1"/>
    </row>
    <row r="7" spans="1:6" x14ac:dyDescent="0.25">
      <c r="A7">
        <f>A6+1</f>
        <v>2</v>
      </c>
      <c r="B7" s="1"/>
      <c r="C7" s="1"/>
      <c r="D7" s="1"/>
      <c r="E7" s="1"/>
      <c r="F7" s="1"/>
    </row>
    <row r="8" spans="1:6" x14ac:dyDescent="0.25">
      <c r="A8">
        <f t="shared" ref="A8:A32" si="0">A7+1</f>
        <v>3</v>
      </c>
      <c r="B8" s="1"/>
      <c r="C8" s="1"/>
      <c r="D8" s="1"/>
      <c r="E8" s="1"/>
      <c r="F8" s="1"/>
    </row>
    <row r="9" spans="1:6" x14ac:dyDescent="0.25">
      <c r="A9">
        <f t="shared" si="0"/>
        <v>4</v>
      </c>
      <c r="B9" s="1"/>
      <c r="C9" s="1"/>
      <c r="D9" s="1"/>
      <c r="E9" s="1"/>
      <c r="F9" s="1"/>
    </row>
    <row r="10" spans="1:6" x14ac:dyDescent="0.25">
      <c r="A10">
        <f t="shared" si="0"/>
        <v>5</v>
      </c>
      <c r="B10" s="1"/>
      <c r="C10" s="1"/>
      <c r="D10" s="1"/>
      <c r="E10" s="1"/>
      <c r="F10" s="1"/>
    </row>
    <row r="11" spans="1:6" x14ac:dyDescent="0.25">
      <c r="A11">
        <f t="shared" si="0"/>
        <v>6</v>
      </c>
      <c r="B11" s="1"/>
      <c r="C11" s="1"/>
      <c r="D11" s="1"/>
      <c r="E11" s="1"/>
      <c r="F11" s="1"/>
    </row>
    <row r="12" spans="1:6" x14ac:dyDescent="0.25">
      <c r="A12">
        <f t="shared" si="0"/>
        <v>7</v>
      </c>
      <c r="B12" s="1"/>
      <c r="C12" s="1"/>
      <c r="D12" s="1"/>
      <c r="E12" s="1"/>
      <c r="F12" s="1"/>
    </row>
    <row r="13" spans="1:6" x14ac:dyDescent="0.25">
      <c r="A13">
        <f t="shared" si="0"/>
        <v>8</v>
      </c>
      <c r="B13" s="1"/>
      <c r="C13" s="1"/>
      <c r="D13" s="1"/>
      <c r="E13" s="1"/>
      <c r="F13" s="1"/>
    </row>
    <row r="14" spans="1:6" x14ac:dyDescent="0.25">
      <c r="A14">
        <f t="shared" si="0"/>
        <v>9</v>
      </c>
      <c r="B14" s="1"/>
      <c r="C14" s="1"/>
      <c r="D14" s="1"/>
      <c r="E14" s="1"/>
      <c r="F14" s="1"/>
    </row>
    <row r="15" spans="1:6" x14ac:dyDescent="0.25">
      <c r="A15">
        <f t="shared" si="0"/>
        <v>10</v>
      </c>
      <c r="B15" s="1"/>
      <c r="C15" s="1"/>
      <c r="D15" s="1"/>
      <c r="E15" s="1"/>
      <c r="F15" s="1"/>
    </row>
    <row r="16" spans="1:6" x14ac:dyDescent="0.25">
      <c r="A16">
        <f t="shared" si="0"/>
        <v>11</v>
      </c>
      <c r="B16" s="1"/>
      <c r="C16" s="1"/>
      <c r="D16" s="1"/>
      <c r="E16" s="1"/>
      <c r="F16" s="1"/>
    </row>
    <row r="17" spans="1:6" x14ac:dyDescent="0.25">
      <c r="A17">
        <f t="shared" si="0"/>
        <v>12</v>
      </c>
      <c r="B17" s="1"/>
      <c r="C17" s="1"/>
      <c r="D17" s="1"/>
      <c r="E17" s="1"/>
      <c r="F17" s="1"/>
    </row>
    <row r="18" spans="1:6" x14ac:dyDescent="0.25">
      <c r="A18">
        <f t="shared" si="0"/>
        <v>13</v>
      </c>
      <c r="B18" s="1"/>
      <c r="C18" s="1"/>
      <c r="D18" s="1"/>
      <c r="E18" s="1"/>
      <c r="F18" s="1"/>
    </row>
    <row r="19" spans="1:6" x14ac:dyDescent="0.25">
      <c r="A19">
        <f t="shared" si="0"/>
        <v>14</v>
      </c>
      <c r="B19" s="1"/>
      <c r="C19" s="1"/>
      <c r="D19" s="1"/>
      <c r="E19" s="1"/>
      <c r="F19" s="1"/>
    </row>
    <row r="20" spans="1:6" x14ac:dyDescent="0.25">
      <c r="A20">
        <f t="shared" si="0"/>
        <v>15</v>
      </c>
      <c r="B20" s="1"/>
      <c r="C20" s="1"/>
      <c r="D20" s="1"/>
      <c r="E20" s="1"/>
      <c r="F20" s="1"/>
    </row>
    <row r="21" spans="1:6" x14ac:dyDescent="0.25">
      <c r="A21">
        <f t="shared" si="0"/>
        <v>16</v>
      </c>
      <c r="B21" s="1"/>
      <c r="C21" s="1"/>
      <c r="D21" s="1"/>
      <c r="E21" s="1"/>
      <c r="F21" s="1"/>
    </row>
    <row r="22" spans="1:6" x14ac:dyDescent="0.25">
      <c r="A22">
        <f t="shared" si="0"/>
        <v>17</v>
      </c>
      <c r="B22" s="1"/>
      <c r="C22" s="1"/>
      <c r="D22" s="1"/>
      <c r="E22" s="1"/>
      <c r="F22" s="1"/>
    </row>
    <row r="23" spans="1:6" x14ac:dyDescent="0.25">
      <c r="A23">
        <f t="shared" si="0"/>
        <v>18</v>
      </c>
      <c r="B23" s="1"/>
      <c r="C23" s="1"/>
      <c r="D23" s="1"/>
      <c r="E23" s="1"/>
      <c r="F23" s="1"/>
    </row>
    <row r="24" spans="1:6" x14ac:dyDescent="0.25">
      <c r="A24">
        <f t="shared" si="0"/>
        <v>19</v>
      </c>
      <c r="B24" s="1"/>
      <c r="C24" s="1"/>
      <c r="D24" s="1"/>
      <c r="E24" s="1"/>
      <c r="F24" s="1"/>
    </row>
    <row r="25" spans="1:6" x14ac:dyDescent="0.25">
      <c r="A25">
        <f t="shared" si="0"/>
        <v>20</v>
      </c>
      <c r="B25" s="1"/>
      <c r="C25" s="1"/>
      <c r="D25" s="1"/>
      <c r="E25" s="1"/>
      <c r="F25" s="1"/>
    </row>
    <row r="26" spans="1:6" x14ac:dyDescent="0.25">
      <c r="A26">
        <f t="shared" si="0"/>
        <v>21</v>
      </c>
      <c r="B26" s="1"/>
      <c r="C26" s="1"/>
      <c r="D26" s="1"/>
      <c r="E26" s="1"/>
      <c r="F26" s="1"/>
    </row>
    <row r="27" spans="1:6" x14ac:dyDescent="0.25">
      <c r="A27">
        <f t="shared" si="0"/>
        <v>22</v>
      </c>
      <c r="B27" s="1"/>
      <c r="C27" s="1"/>
      <c r="D27" s="1"/>
      <c r="E27" s="1"/>
      <c r="F27" s="1"/>
    </row>
    <row r="28" spans="1:6" x14ac:dyDescent="0.25">
      <c r="A28">
        <f t="shared" si="0"/>
        <v>23</v>
      </c>
      <c r="B28" s="1"/>
      <c r="C28" s="1"/>
      <c r="D28" s="1"/>
      <c r="E28" s="1"/>
      <c r="F28" s="1"/>
    </row>
    <row r="29" spans="1:6" x14ac:dyDescent="0.25">
      <c r="A29">
        <f t="shared" si="0"/>
        <v>24</v>
      </c>
      <c r="B29" s="1"/>
      <c r="C29" s="1"/>
      <c r="D29" s="1"/>
      <c r="E29" s="1"/>
      <c r="F29" s="1"/>
    </row>
    <row r="30" spans="1:6" x14ac:dyDescent="0.25">
      <c r="A30">
        <f t="shared" si="0"/>
        <v>25</v>
      </c>
      <c r="B30" s="1"/>
      <c r="C30" s="1"/>
      <c r="D30" s="1"/>
      <c r="E30" s="1"/>
      <c r="F30" s="1"/>
    </row>
    <row r="31" spans="1:6" x14ac:dyDescent="0.25">
      <c r="A31">
        <f t="shared" si="0"/>
        <v>26</v>
      </c>
      <c r="B31" s="1"/>
      <c r="C31" s="1"/>
      <c r="D31" s="1"/>
      <c r="E31" s="1"/>
      <c r="F31" s="1"/>
    </row>
    <row r="32" spans="1:6" x14ac:dyDescent="0.25">
      <c r="A32">
        <f t="shared" si="0"/>
        <v>27</v>
      </c>
      <c r="B32" s="1"/>
      <c r="C32" s="1"/>
      <c r="D32" s="1"/>
      <c r="E32" s="1"/>
      <c r="F32" s="1"/>
    </row>
    <row r="33" spans="2:6" x14ac:dyDescent="0.25">
      <c r="B33" s="1"/>
      <c r="C33" s="1"/>
      <c r="D33" s="1"/>
      <c r="E33" s="1"/>
      <c r="F3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CEC-501-B</vt:lpstr>
      <vt:lpstr>CEC-501-A</vt:lpstr>
      <vt:lpstr>ISIS</vt:lpstr>
      <vt:lpstr>CEC 501-B</vt:lpstr>
      <vt:lpstr>FDI </vt:lpstr>
      <vt:lpstr>FYEP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Ing. Socorro</cp:lastModifiedBy>
  <cp:lastPrinted>2024-11-27T17:37:19Z</cp:lastPrinted>
  <dcterms:created xsi:type="dcterms:W3CDTF">2023-03-14T19:16:59Z</dcterms:created>
  <dcterms:modified xsi:type="dcterms:W3CDTF">2024-12-12T03:38:59Z</dcterms:modified>
</cp:coreProperties>
</file>