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ng. Socorro\Documents\AGOS- DIC 2024\"/>
    </mc:Choice>
  </mc:AlternateContent>
  <xr:revisionPtr revIDLastSave="0" documentId="13_ncr:1_{29ED6A05-9D4B-4267-A65F-A7B2905FDD5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6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3" l="1"/>
  <c r="I16" i="23"/>
  <c r="A18" i="26"/>
  <c r="A17" i="26"/>
  <c r="A16" i="26"/>
  <c r="A15" i="26"/>
  <c r="A14" i="26"/>
  <c r="N28" i="26"/>
  <c r="M28" i="26"/>
  <c r="K28" i="26"/>
  <c r="G28" i="26"/>
  <c r="F28" i="26"/>
  <c r="E28" i="26"/>
  <c r="I28" i="26" s="1"/>
  <c r="J28" i="26" s="1"/>
  <c r="I18" i="26"/>
  <c r="I17" i="26"/>
  <c r="I15" i="26"/>
  <c r="I15" i="10"/>
  <c r="I16" i="10"/>
  <c r="I17" i="10"/>
  <c r="I18" i="10"/>
  <c r="I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5" i="23"/>
  <c r="I15" i="23" s="1"/>
  <c r="D15" i="23"/>
  <c r="C15" i="23"/>
  <c r="A15" i="23"/>
  <c r="E14" i="23"/>
  <c r="I14" i="23" s="1"/>
  <c r="D14" i="23"/>
  <c r="C14" i="23"/>
  <c r="A14" i="23"/>
  <c r="B10" i="23"/>
  <c r="B38" i="23" s="1"/>
  <c r="L8" i="23"/>
  <c r="H8" i="23"/>
  <c r="E8" i="23"/>
  <c r="N28" i="10"/>
  <c r="M28" i="10"/>
  <c r="K28" i="10"/>
  <c r="G28" i="10"/>
  <c r="F28" i="10"/>
  <c r="E28" i="10"/>
  <c r="L28" i="26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7" i="23"/>
  <c r="L18" i="23"/>
  <c r="L19" i="23"/>
  <c r="E29" i="23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DABD2C91-C4DF-4A91-82B2-431A6B51C63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<sst xmlns="http://schemas.openxmlformats.org/spreadsheetml/2006/main" count="229" uniqueCount="62">
  <si>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</si>
  <si>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</si>
  <si>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</si>
  <si>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</si>
  <si>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</si>
  <si>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</si>
  <si>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</si>
  <si>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</si>
  <si>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</si>
  <si>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</si>
  <si>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</si>
  <si>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</si>
  <si>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</si>
  <si>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</si>
  <si>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</si>
  <si>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</si>
  <si>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</si>
  <si>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</si>
  <si>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</si>
  <si>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</si>
  <si>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</si>
  <si>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</si>
  <si>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</si>
  <si>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</si>
  <si>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</si>
  <si>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</si>
  <si>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</si>
  <si>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</si>
  <si>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</si>
  <si>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</si>
  <si>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</si>
  <si>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</si>
  <si>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</si>
  <si>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</si>
  <si>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</si>
  <si>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</si>
  <si>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</si>
  <si>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</si>
  <si>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</si>
  <si>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</si>
  <si>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</si>
  <si>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</si>
  <si>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</si>
  <si>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</si>
  <si>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MII. Socorro Aguirre Fernández</t>
  </si>
  <si>
    <t>II</t>
  </si>
  <si>
    <t>IIND-2010-227</t>
  </si>
  <si>
    <t>INDUSTRIAL</t>
  </si>
  <si>
    <t>FORMULACIÓN Y EVALUACIÓN DE PROYECTOS</t>
  </si>
  <si>
    <t>801-A</t>
  </si>
  <si>
    <t>ING. FLOR  I. CHONTAL PELAYO</t>
  </si>
  <si>
    <t>|</t>
  </si>
  <si>
    <t>INGENIERIA DE SISTEMAS</t>
  </si>
  <si>
    <t>CONTROL ESTADISTICO DE LA CALIDAD</t>
  </si>
  <si>
    <t>701-B</t>
  </si>
  <si>
    <t>501-A</t>
  </si>
  <si>
    <t>501-B</t>
  </si>
  <si>
    <t>AGOSTO -DICIEMBRE  2024</t>
  </si>
  <si>
    <t xml:space="preserve"> Agosto-diciembre  2024</t>
  </si>
  <si>
    <t>III</t>
  </si>
  <si>
    <t>IV</t>
  </si>
  <si>
    <t>ING. Flor I.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</si>
</sst>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masis MT Pro Medium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12" fillId="0" borderId="8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411350</xdr:colOff>
      <xdr:row>33</xdr:row>
      <xdr:rowOff>478117</xdr:rowOff>
    </xdr:from>
    <xdr:to>
      <xdr:col>3</xdr:col>
      <xdr:colOff>534854</xdr:colOff>
      <xdr:row>36</xdr:row>
      <xdr:rowOff>50159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7600" y="8375930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8AA0A66-6382-4076-BEEC-4C8D68C56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292C37-3CA8-4145-9060-C458DB61F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911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299503</xdr:colOff>
      <xdr:row>33</xdr:row>
      <xdr:rowOff>319367</xdr:rowOff>
    </xdr:from>
    <xdr:to>
      <xdr:col>3</xdr:col>
      <xdr:colOff>423007</xdr:colOff>
      <xdr:row>36</xdr:row>
      <xdr:rowOff>87681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CC25EB-5D0B-4020-82CF-23F0E19EA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21526" y="7792162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="120" zoomScaleNormal="120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47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35" t="s">
        <v>57</v>
      </c>
      <c r="M8" s="35"/>
      <c r="N8" s="35"/>
    </row>
    <row r="10" spans="1:14" x14ac:dyDescent="0.2">
      <c r="A10" s="4" t="s">
        <v>8</v>
      </c>
      <c r="B10" s="35" t="s">
        <v>44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ht="13.5" x14ac:dyDescent="0.2">
      <c r="A14" s="24" t="s">
        <v>31</v>
      </c>
      <c r="B14" s="9" t="s">
        <v>21</v>
      </c>
      <c r="C14" s="9" t="s">
        <v>36</v>
      </c>
      <c r="D14" s="9" t="s">
        <v>46</v>
      </c>
      <c r="E14" s="9">
        <v>39</v>
      </c>
      <c r="F14" s="9">
        <v>8</v>
      </c>
      <c r="G14" s="9"/>
      <c r="H14" s="10"/>
      <c r="I14" s="9">
        <f>E14-F14</f>
        <v>31</v>
      </c>
      <c r="J14" s="10"/>
      <c r="K14" s="9"/>
      <c r="L14" s="10">
        <v>0</v>
      </c>
      <c r="M14" s="9">
        <v>45.61</v>
      </c>
      <c r="N14" s="15">
        <v>0.61</v>
      </c>
    </row>
    <row r="15" spans="1:14" s="11" customFormat="1" ht="27" x14ac:dyDescent="0.2">
      <c r="A15" s="24" t="s">
        <v>48</v>
      </c>
      <c r="B15" s="9" t="s">
        <v>21</v>
      </c>
      <c r="C15" s="9" t="s">
        <v>49</v>
      </c>
      <c r="D15" s="9" t="s">
        <v>46</v>
      </c>
      <c r="E15" s="9">
        <v>7</v>
      </c>
      <c r="F15" s="9">
        <v>4</v>
      </c>
      <c r="G15" s="9"/>
      <c r="H15" s="10"/>
      <c r="I15" s="9">
        <f t="shared" ref="I15:I18" si="0">E15-F15</f>
        <v>3</v>
      </c>
      <c r="J15" s="10"/>
      <c r="K15" s="9"/>
      <c r="L15" s="10">
        <v>0</v>
      </c>
      <c r="M15" s="9">
        <v>48.71</v>
      </c>
      <c r="N15" s="15">
        <v>0.56999999999999995</v>
      </c>
    </row>
    <row r="16" spans="1:14" s="11" customFormat="1" ht="13.5" x14ac:dyDescent="0.2">
      <c r="A16" s="24" t="s">
        <v>52</v>
      </c>
      <c r="B16" s="9" t="s">
        <v>21</v>
      </c>
      <c r="C16" s="9" t="s">
        <v>54</v>
      </c>
      <c r="D16" s="9" t="s">
        <v>46</v>
      </c>
      <c r="E16" s="9">
        <v>27</v>
      </c>
      <c r="F16" s="9">
        <v>16</v>
      </c>
      <c r="G16" s="9"/>
      <c r="H16" s="10"/>
      <c r="I16" s="9">
        <f t="shared" si="0"/>
        <v>11</v>
      </c>
      <c r="J16" s="10"/>
      <c r="K16" s="9"/>
      <c r="L16" s="10">
        <v>0</v>
      </c>
      <c r="M16" s="9">
        <v>46.81</v>
      </c>
      <c r="N16" s="15">
        <v>0.59</v>
      </c>
    </row>
    <row r="17" spans="1:14" s="11" customFormat="1" ht="27" x14ac:dyDescent="0.2">
      <c r="A17" s="24" t="s">
        <v>53</v>
      </c>
      <c r="B17" s="9"/>
      <c r="C17" s="9" t="s">
        <v>55</v>
      </c>
      <c r="D17" s="9" t="s">
        <v>46</v>
      </c>
      <c r="E17" s="9">
        <v>32</v>
      </c>
      <c r="F17" s="9"/>
      <c r="G17" s="9"/>
      <c r="H17" s="10"/>
      <c r="I17" s="9">
        <f t="shared" si="0"/>
        <v>32</v>
      </c>
      <c r="J17" s="10"/>
      <c r="K17" s="9"/>
      <c r="L17" s="10">
        <v>0</v>
      </c>
      <c r="M17" s="9"/>
      <c r="N17" s="15"/>
    </row>
    <row r="18" spans="1:14" s="11" customFormat="1" ht="27" x14ac:dyDescent="0.2">
      <c r="A18" s="24" t="s">
        <v>53</v>
      </c>
      <c r="B18" s="9"/>
      <c r="C18" s="9" t="s">
        <v>56</v>
      </c>
      <c r="D18" s="9" t="s">
        <v>46</v>
      </c>
      <c r="E18" s="9">
        <v>25</v>
      </c>
      <c r="F18" s="9"/>
      <c r="G18" s="9"/>
      <c r="H18" s="10"/>
      <c r="I18" s="9">
        <f t="shared" si="0"/>
        <v>25</v>
      </c>
      <c r="J18" s="10"/>
      <c r="K18" s="9"/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28</v>
      </c>
      <c r="G28" s="17">
        <f>SUM(G14:G27)</f>
        <v>0</v>
      </c>
      <c r="H28" s="18">
        <v>0</v>
      </c>
      <c r="I28" s="17">
        <f t="shared" ref="I28" si="1">(E28-SUM(F28:G28))-K28</f>
        <v>102</v>
      </c>
      <c r="J28" s="18">
        <f t="shared" ref="J28" si="2">I28/E28</f>
        <v>0.7846153846153846</v>
      </c>
      <c r="K28" s="17">
        <f>SUM(K14:K27)</f>
        <v>0</v>
      </c>
      <c r="L28" s="18">
        <f t="shared" ref="L28" si="3">K28/E28</f>
        <v>0</v>
      </c>
      <c r="M28" s="17">
        <f>AVERAGE(M14:M27)</f>
        <v>47.043333333333329</v>
      </c>
      <c r="N28" s="19">
        <f>AVERAGE(N14:N27)</f>
        <v>0.59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 t="s">
        <v>40</v>
      </c>
      <c r="C34" s="42"/>
      <c r="D34" s="42"/>
      <c r="G34" s="23" t="s">
        <v>50</v>
      </c>
      <c r="H34" s="23"/>
      <c r="I34" s="23"/>
      <c r="J34" s="23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/>
      <c r="C37" s="40"/>
      <c r="D37" s="40"/>
      <c r="E37" s="13"/>
      <c r="F37" s="13"/>
      <c r="G37" s="40"/>
      <c r="H37" s="40"/>
      <c r="I37" s="40"/>
      <c r="J37" s="40"/>
    </row>
  </sheetData>
  <mergeCells count="30"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</mergeCells>
  <phoneticPr fontId="11" type="noConversion"/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06E4-F3E3-4CA0-A6A4-87213B85977E}">
  <sheetPr>
    <pageSetUpPr fitToPage="1"/>
  </sheetPr>
  <dimension ref="A1:N37"/>
  <sheetViews>
    <sheetView topLeftCell="A5" zoomScale="110" zoomScaleNormal="110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47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2</v>
      </c>
      <c r="C8" s="35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35" t="s">
        <v>58</v>
      </c>
      <c r="M8" s="35"/>
      <c r="N8" s="35"/>
    </row>
    <row r="9" spans="1:14" x14ac:dyDescent="0.2">
      <c r="B9" s="1" t="s">
        <v>51</v>
      </c>
    </row>
    <row r="10" spans="1:14" x14ac:dyDescent="0.2">
      <c r="A10" s="4" t="s">
        <v>8</v>
      </c>
      <c r="B10" s="35" t="s">
        <v>44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ht="13.5" x14ac:dyDescent="0.2">
      <c r="A14" s="24" t="str">
        <f>'1'!A14</f>
        <v>FUNDAMENTOS DE INVESTIGACIÓN</v>
      </c>
      <c r="B14" s="9"/>
      <c r="C14" s="9" t="s">
        <v>36</v>
      </c>
      <c r="D14" s="9" t="s">
        <v>46</v>
      </c>
      <c r="E14" s="9">
        <v>39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7" x14ac:dyDescent="0.2">
      <c r="A15" s="24" t="str">
        <f>'1'!A15</f>
        <v>FORMULACIÓN Y EVALUACIÓN DE PROYECTOS</v>
      </c>
      <c r="B15" s="9" t="s">
        <v>45</v>
      </c>
      <c r="C15" s="9" t="s">
        <v>49</v>
      </c>
      <c r="D15" s="9" t="s">
        <v>46</v>
      </c>
      <c r="E15" s="9">
        <v>7</v>
      </c>
      <c r="F15" s="9">
        <v>5</v>
      </c>
      <c r="G15" s="9"/>
      <c r="H15" s="10"/>
      <c r="I15" s="9">
        <f t="shared" ref="I15:I18" si="0">E15-F15</f>
        <v>2</v>
      </c>
      <c r="J15" s="10"/>
      <c r="K15" s="9"/>
      <c r="L15" s="10">
        <v>0</v>
      </c>
      <c r="M15" s="9">
        <v>61.3</v>
      </c>
      <c r="N15" s="15">
        <v>0.71</v>
      </c>
    </row>
    <row r="16" spans="1:14" s="11" customFormat="1" ht="13.5" x14ac:dyDescent="0.2">
      <c r="A16" s="24" t="str">
        <f>'1'!A16</f>
        <v>INGENIERIA DE SISTEMAS</v>
      </c>
      <c r="B16" s="9"/>
      <c r="C16" s="9" t="s">
        <v>54</v>
      </c>
      <c r="D16" s="9" t="s">
        <v>46</v>
      </c>
      <c r="E16" s="9">
        <v>27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7" x14ac:dyDescent="0.2">
      <c r="A17" s="24" t="str">
        <f>'1'!A17</f>
        <v>CONTROL ESTADISTICO DE LA CALIDAD</v>
      </c>
      <c r="B17" s="9" t="s">
        <v>21</v>
      </c>
      <c r="C17" s="9" t="s">
        <v>55</v>
      </c>
      <c r="D17" s="9" t="s">
        <v>46</v>
      </c>
      <c r="E17" s="9">
        <v>32</v>
      </c>
      <c r="F17" s="9">
        <v>9</v>
      </c>
      <c r="G17" s="9"/>
      <c r="H17" s="10"/>
      <c r="I17" s="9">
        <f t="shared" si="0"/>
        <v>23</v>
      </c>
      <c r="J17" s="10"/>
      <c r="K17" s="9"/>
      <c r="L17" s="10">
        <v>0</v>
      </c>
      <c r="M17" s="25">
        <v>20.88</v>
      </c>
      <c r="N17" s="15">
        <v>0.28000000000000003</v>
      </c>
    </row>
    <row r="18" spans="1:14" s="11" customFormat="1" ht="27" x14ac:dyDescent="0.2">
      <c r="A18" s="24" t="str">
        <f>'1'!A18</f>
        <v>CONTROL ESTADISTICO DE LA CALIDAD</v>
      </c>
      <c r="B18" s="9" t="s">
        <v>21</v>
      </c>
      <c r="C18" s="9" t="s">
        <v>56</v>
      </c>
      <c r="D18" s="9" t="s">
        <v>46</v>
      </c>
      <c r="E18" s="9">
        <v>28</v>
      </c>
      <c r="F18" s="9">
        <v>10</v>
      </c>
      <c r="G18" s="9"/>
      <c r="H18" s="10"/>
      <c r="I18" s="9">
        <f t="shared" si="0"/>
        <v>18</v>
      </c>
      <c r="J18" s="10"/>
      <c r="K18" s="9"/>
      <c r="L18" s="10">
        <v>0</v>
      </c>
      <c r="M18" s="25">
        <v>28.15</v>
      </c>
      <c r="N18" s="15">
        <v>0.36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24</v>
      </c>
      <c r="G28" s="17">
        <f>SUM(G14:G27)</f>
        <v>0</v>
      </c>
      <c r="H28" s="18">
        <v>0</v>
      </c>
      <c r="I28" s="17">
        <f t="shared" ref="I28" si="1">(E28-SUM(F28:G28))-K28</f>
        <v>109</v>
      </c>
      <c r="J28" s="18">
        <f t="shared" ref="J28" si="2">I28/E28</f>
        <v>0.81954887218045114</v>
      </c>
      <c r="K28" s="17">
        <f>SUM(K14:K27)</f>
        <v>0</v>
      </c>
      <c r="L28" s="18">
        <f t="shared" ref="L28" si="3">K28/E28</f>
        <v>0</v>
      </c>
      <c r="M28" s="17">
        <f>AVERAGE(M14:M27)</f>
        <v>36.776666666666664</v>
      </c>
      <c r="N28" s="19">
        <f>AVERAGE(N14:N27)</f>
        <v>0.45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47.25" customHeight="1" x14ac:dyDescent="0.2">
      <c r="B34" s="42" t="s">
        <v>40</v>
      </c>
      <c r="C34" s="42"/>
      <c r="D34" s="42"/>
      <c r="G34" s="35" t="s">
        <v>50</v>
      </c>
      <c r="H34" s="35"/>
      <c r="I34" s="35"/>
      <c r="J34" s="35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/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37:D37"/>
    <mergeCell ref="G37:J37"/>
    <mergeCell ref="G34:J34"/>
    <mergeCell ref="M12:M13"/>
    <mergeCell ref="N12:N13"/>
    <mergeCell ref="A30:N30"/>
    <mergeCell ref="B34:D34"/>
    <mergeCell ref="A35:B35"/>
    <mergeCell ref="E35:H35"/>
    <mergeCell ref="B33:D33"/>
    <mergeCell ref="G33:J33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abSelected="1" topLeftCell="A4" zoomScale="120" zoomScaleNormal="120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-DICIEMBRE  2024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ht="25.5" x14ac:dyDescent="0.2">
      <c r="A14" s="9" t="str">
        <f>'1'!A14</f>
        <v>FUNDAMENTOS DE INVESTIGACIÓN</v>
      </c>
      <c r="B14" s="9" t="s">
        <v>45</v>
      </c>
      <c r="C14" s="9" t="str">
        <f>'1'!C14</f>
        <v>101-B</v>
      </c>
      <c r="D14" s="9" t="str">
        <f>'1'!D14</f>
        <v>IIND-2010-227</v>
      </c>
      <c r="E14" s="9">
        <f>'1'!E14</f>
        <v>39</v>
      </c>
      <c r="F14" s="9">
        <v>22</v>
      </c>
      <c r="G14" s="9"/>
      <c r="H14" s="10"/>
      <c r="I14" s="9">
        <f t="shared" ref="I14:I29" si="0">(E14-SUM(F14:G14))-K14</f>
        <v>17</v>
      </c>
      <c r="J14" s="10"/>
      <c r="K14" s="9"/>
      <c r="L14" s="10">
        <f t="shared" ref="L14:L29" si="1">K14/E14</f>
        <v>0</v>
      </c>
      <c r="M14" s="25">
        <v>45.4</v>
      </c>
      <c r="N14" s="15">
        <v>0.56000000000000005</v>
      </c>
    </row>
    <row r="15" spans="1:14" s="11" customFormat="1" ht="25.5" x14ac:dyDescent="0.2">
      <c r="A15" s="9" t="str">
        <f>'1'!A15</f>
        <v>FORMULACIÓN Y EVALUACIÓN DE PROYECTOS</v>
      </c>
      <c r="B15" s="9" t="s">
        <v>59</v>
      </c>
      <c r="C15" s="9" t="str">
        <f>'1'!C15</f>
        <v>801-A</v>
      </c>
      <c r="D15" s="9" t="str">
        <f>'1'!D15</f>
        <v>IIND-2010-227</v>
      </c>
      <c r="E15" s="9">
        <f>'1'!E15</f>
        <v>7</v>
      </c>
      <c r="F15" s="9">
        <v>6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25">
        <v>74</v>
      </c>
      <c r="N15" s="15">
        <v>0.86</v>
      </c>
    </row>
    <row r="16" spans="1:14" s="11" customFormat="1" ht="31.5" customHeight="1" x14ac:dyDescent="0.2">
      <c r="A16" s="9" t="s">
        <v>48</v>
      </c>
      <c r="B16" s="9" t="s">
        <v>60</v>
      </c>
      <c r="C16" s="9" t="s">
        <v>49</v>
      </c>
      <c r="D16" s="9" t="s">
        <v>46</v>
      </c>
      <c r="E16" s="9">
        <v>7</v>
      </c>
      <c r="F16" s="9">
        <v>6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25">
        <v>75.14</v>
      </c>
      <c r="N16" s="15">
        <v>0.86</v>
      </c>
    </row>
    <row r="17" spans="1:14" s="11" customFormat="1" ht="25.5" x14ac:dyDescent="0.2">
      <c r="A17" s="9" t="str">
        <f>'1'!A16</f>
        <v>INGENIERIA DE SISTEMAS</v>
      </c>
      <c r="B17" s="9" t="s">
        <v>45</v>
      </c>
      <c r="C17" s="9" t="str">
        <f>'1'!C16</f>
        <v>701-B</v>
      </c>
      <c r="D17" s="9" t="str">
        <f>'1'!D16</f>
        <v>IIND-2010-227</v>
      </c>
      <c r="E17" s="9">
        <f>'1'!E16</f>
        <v>27</v>
      </c>
      <c r="F17" s="9">
        <v>9</v>
      </c>
      <c r="G17" s="9"/>
      <c r="H17" s="10"/>
      <c r="I17" s="9">
        <f t="shared" si="0"/>
        <v>18</v>
      </c>
      <c r="J17" s="10"/>
      <c r="K17" s="9"/>
      <c r="L17" s="10">
        <f t="shared" si="1"/>
        <v>0</v>
      </c>
      <c r="M17" s="25">
        <v>26</v>
      </c>
      <c r="N17" s="15">
        <v>0.33</v>
      </c>
    </row>
    <row r="18" spans="1:14" s="11" customFormat="1" ht="25.5" x14ac:dyDescent="0.2">
      <c r="A18" s="9" t="str">
        <f>'1'!A17</f>
        <v>CONTROL ESTADISTICO DE LA CALIDAD</v>
      </c>
      <c r="B18" s="9" t="s">
        <v>45</v>
      </c>
      <c r="C18" s="9" t="str">
        <f>'1'!C17</f>
        <v>501-A</v>
      </c>
      <c r="D18" s="9" t="str">
        <f>'1'!D17</f>
        <v>IIND-2010-227</v>
      </c>
      <c r="E18" s="9">
        <f>'1'!E17</f>
        <v>32</v>
      </c>
      <c r="F18" s="9">
        <v>7</v>
      </c>
      <c r="G18" s="9"/>
      <c r="H18" s="10"/>
      <c r="I18" s="9">
        <f t="shared" si="0"/>
        <v>25</v>
      </c>
      <c r="J18" s="10"/>
      <c r="K18" s="9"/>
      <c r="L18" s="10">
        <f t="shared" si="1"/>
        <v>0</v>
      </c>
      <c r="M18" s="25">
        <v>16.7</v>
      </c>
      <c r="N18" s="15">
        <v>0.22</v>
      </c>
    </row>
    <row r="19" spans="1:14" s="11" customFormat="1" ht="25.5" x14ac:dyDescent="0.2">
      <c r="A19" s="9" t="str">
        <f>'1'!A18</f>
        <v>CONTROL ESTADISTICO DE LA CALIDAD</v>
      </c>
      <c r="B19" s="9" t="s">
        <v>45</v>
      </c>
      <c r="C19" s="9" t="str">
        <f>'1'!C18</f>
        <v>501-B</v>
      </c>
      <c r="D19" s="9" t="str">
        <f>'1'!D18</f>
        <v>IIND-2010-227</v>
      </c>
      <c r="E19" s="9">
        <f>'1'!E18</f>
        <v>25</v>
      </c>
      <c r="F19" s="9">
        <v>7</v>
      </c>
      <c r="G19" s="9"/>
      <c r="H19" s="10"/>
      <c r="I19" s="9">
        <f t="shared" si="0"/>
        <v>18</v>
      </c>
      <c r="J19" s="10"/>
      <c r="K19" s="9"/>
      <c r="L19" s="10">
        <f t="shared" si="1"/>
        <v>0</v>
      </c>
      <c r="M19" s="25">
        <v>18.899999999999999</v>
      </c>
      <c r="N19" s="15">
        <v>0.25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5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5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5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5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5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5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5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5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25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137</v>
      </c>
      <c r="F29" s="17">
        <f>SUM(F14:F28)</f>
        <v>57</v>
      </c>
      <c r="G29" s="17">
        <f>SUM(G14:G28)</f>
        <v>0</v>
      </c>
      <c r="H29" s="18">
        <f>SUM(F29:G29)/E29</f>
        <v>0.41605839416058393</v>
      </c>
      <c r="I29" s="17">
        <f t="shared" si="0"/>
        <v>80</v>
      </c>
      <c r="J29" s="18">
        <f t="shared" ref="J14:J29" si="2">I29/E29</f>
        <v>0.58394160583941601</v>
      </c>
      <c r="K29" s="17">
        <f>SUM(K14:K28)</f>
        <v>0</v>
      </c>
      <c r="L29" s="18">
        <f t="shared" si="1"/>
        <v>0</v>
      </c>
      <c r="M29" s="47">
        <f>AVERAGE(M14:M28)</f>
        <v>42.69</v>
      </c>
      <c r="N29" s="19">
        <f>AVERAGE(N14:N28)</f>
        <v>0.51333333333333331</v>
      </c>
    </row>
    <row r="31" spans="1:14" ht="120" customHeight="1" x14ac:dyDescent="0.2">
      <c r="A31" s="44" t="s">
        <v>26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  <row r="33" spans="1:10" x14ac:dyDescent="0.2">
      <c r="A33" s="12"/>
    </row>
    <row r="34" spans="1:10" x14ac:dyDescent="0.2">
      <c r="B34" s="41" t="s">
        <v>27</v>
      </c>
      <c r="C34" s="41"/>
      <c r="D34" s="41"/>
      <c r="G34" s="29" t="s">
        <v>28</v>
      </c>
      <c r="H34" s="29"/>
      <c r="I34" s="29"/>
      <c r="J34" s="29"/>
    </row>
    <row r="35" spans="1:10" ht="62.25" customHeight="1" x14ac:dyDescent="0.2">
      <c r="B35" s="42"/>
      <c r="C35" s="42"/>
      <c r="D35" s="42"/>
      <c r="G35" s="35"/>
      <c r="H35" s="35"/>
      <c r="I35" s="35"/>
      <c r="J35" s="35"/>
    </row>
    <row r="36" spans="1:10" hidden="1" x14ac:dyDescent="0.2">
      <c r="A36" s="43" t="e">
        <v>#REF!</v>
      </c>
      <c r="B36" s="43"/>
      <c r="C36" s="6"/>
      <c r="E36" s="43"/>
      <c r="F36" s="43"/>
      <c r="G36" s="43"/>
      <c r="H36" s="43"/>
    </row>
    <row r="37" spans="1:10" hidden="1" x14ac:dyDescent="0.2"/>
    <row r="38" spans="1:10" ht="45" customHeight="1" x14ac:dyDescent="0.2">
      <c r="B38" s="40" t="str">
        <f>B10</f>
        <v>MII. Socorro Aguirre Fernández</v>
      </c>
      <c r="C38" s="40"/>
      <c r="D38" s="40"/>
      <c r="E38" s="13"/>
      <c r="F38" s="13"/>
      <c r="G38" s="40" t="s">
        <v>61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AGOSTO -DICIEMBRE  2024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101-B</v>
      </c>
      <c r="D14" s="9" t="str">
        <f>'1'!D14</f>
        <v>IIND-2010-227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801-A</v>
      </c>
      <c r="D15" s="9" t="str">
        <f>'1'!D15</f>
        <v>IIND-2010-227</v>
      </c>
      <c r="E15" s="9">
        <f>'1'!E15</f>
        <v>7</v>
      </c>
      <c r="F15" s="9"/>
      <c r="G15" s="9"/>
      <c r="H15" s="10">
        <f t="shared" si="0"/>
        <v>0</v>
      </c>
      <c r="I15" s="9">
        <f t="shared" si="1"/>
        <v>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INGENIERIA DE SISTEMAS</v>
      </c>
      <c r="B16" s="9"/>
      <c r="C16" s="9" t="str">
        <f>'1'!C16</f>
        <v>701-B</v>
      </c>
      <c r="D16" s="9" t="str">
        <f>'1'!D16</f>
        <v>IIND-2010-227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CONTROL ESTADISTICO DE LA CALIDAD</v>
      </c>
      <c r="B17" s="9"/>
      <c r="C17" s="9" t="str">
        <f>'1'!C17</f>
        <v>501-A</v>
      </c>
      <c r="D17" s="9" t="str">
        <f>'1'!D17</f>
        <v>IIND-2010-227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CONTROL ESTADISTICO DE LA CALIDAD</v>
      </c>
      <c r="B18" s="9"/>
      <c r="C18" s="9" t="str">
        <f>'1'!C18</f>
        <v>501-B</v>
      </c>
      <c r="D18" s="9" t="str">
        <f>'1'!D18</f>
        <v>IIND-2010-227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/>
      <c r="C34" s="42"/>
      <c r="D34" s="42"/>
      <c r="G34" s="35"/>
      <c r="H34" s="35"/>
      <c r="I34" s="35"/>
      <c r="J34" s="35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30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42</v>
      </c>
      <c r="C8" s="35"/>
      <c r="D8" s="14" t="s">
        <v>5</v>
      </c>
      <c r="E8" s="20">
        <v>5</v>
      </c>
      <c r="F8"/>
      <c r="G8" s="4" t="s">
        <v>6</v>
      </c>
      <c r="H8" s="20">
        <v>3</v>
      </c>
      <c r="I8" s="34" t="s">
        <v>7</v>
      </c>
      <c r="J8" s="34"/>
      <c r="K8" s="34"/>
      <c r="L8" s="45" t="s">
        <v>43</v>
      </c>
      <c r="M8" s="45"/>
      <c r="N8" s="45"/>
    </row>
    <row r="10" spans="1:14" x14ac:dyDescent="0.2">
      <c r="A10" s="4" t="s">
        <v>8</v>
      </c>
      <c r="B10" s="35" t="s">
        <v>40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55.5" customHeight="1" x14ac:dyDescent="0.2">
      <c r="B34" s="46" t="s">
        <v>32</v>
      </c>
      <c r="C34" s="46"/>
      <c r="D34" s="46"/>
      <c r="G34" s="46" t="s">
        <v>33</v>
      </c>
      <c r="H34" s="46"/>
      <c r="I34" s="46"/>
      <c r="J34" s="46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FERNANDEZ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Socorro</cp:lastModifiedBy>
  <cp:revision/>
  <cp:lastPrinted>2022-10-11T19:41:47Z</cp:lastPrinted>
  <dcterms:created xsi:type="dcterms:W3CDTF">2021-11-22T14:45:25Z</dcterms:created>
  <dcterms:modified xsi:type="dcterms:W3CDTF">2024-11-21T00:54:15Z</dcterms:modified>
  <cp:category/>
  <cp:contentStatus/>
</cp:coreProperties>
</file>