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AGO DIC 2024\REPORTE PARCIAL Y FINAL\"/>
    </mc:Choice>
  </mc:AlternateContent>
  <bookViews>
    <workbookView xWindow="-120" yWindow="-120" windowWidth="12240" windowHeight="864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'2'!$A$1:$N$39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22" l="1"/>
  <c r="L22" i="22"/>
  <c r="A22" i="22"/>
  <c r="A21" i="22"/>
  <c r="L17" i="22"/>
  <c r="L15" i="22"/>
  <c r="D15" i="22"/>
  <c r="A15" i="22"/>
  <c r="C17" i="22"/>
  <c r="A16" i="22"/>
  <c r="C16" i="22"/>
  <c r="D16" i="22"/>
  <c r="L16" i="22"/>
  <c r="C18" i="25" l="1"/>
  <c r="A18" i="25"/>
  <c r="L18" i="24"/>
  <c r="H18" i="24"/>
  <c r="C18" i="24"/>
  <c r="A18" i="24"/>
  <c r="L18" i="23"/>
  <c r="J18" i="23"/>
  <c r="H18" i="23"/>
  <c r="C18" i="23"/>
  <c r="A18" i="23"/>
  <c r="L20" i="22"/>
  <c r="A20" i="22"/>
  <c r="A18" i="22"/>
  <c r="A17" i="22"/>
  <c r="L18" i="10"/>
  <c r="Q13" i="10" l="1"/>
  <c r="N28" i="25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J17" i="23"/>
  <c r="D17" i="23"/>
  <c r="C17" i="23"/>
  <c r="A17" i="23"/>
  <c r="J16" i="23"/>
  <c r="D16" i="23"/>
  <c r="C16" i="23"/>
  <c r="A16" i="23"/>
  <c r="J15" i="23"/>
  <c r="D15" i="23"/>
  <c r="C15" i="23"/>
  <c r="A15" i="23"/>
  <c r="J14" i="23"/>
  <c r="D14" i="23"/>
  <c r="C14" i="23"/>
  <c r="A14" i="23"/>
  <c r="B10" i="23"/>
  <c r="B38" i="23" s="1"/>
  <c r="L8" i="23"/>
  <c r="H8" i="23"/>
  <c r="E8" i="23"/>
  <c r="C18" i="22"/>
  <c r="D18" i="22"/>
  <c r="L18" i="22"/>
  <c r="A19" i="22"/>
  <c r="C19" i="22"/>
  <c r="D19" i="22"/>
  <c r="A29" i="22"/>
  <c r="C29" i="22"/>
  <c r="D29" i="22"/>
  <c r="E29" i="22"/>
  <c r="I29" i="22" s="1"/>
  <c r="J29" i="22" s="1"/>
  <c r="C14" i="22"/>
  <c r="D14" i="22"/>
  <c r="A14" i="22"/>
  <c r="B10" i="22"/>
  <c r="B39" i="22" s="1"/>
  <c r="L8" i="22"/>
  <c r="H8" i="22"/>
  <c r="E8" i="22"/>
  <c r="N30" i="22"/>
  <c r="M30" i="22"/>
  <c r="K30" i="22"/>
  <c r="G30" i="22"/>
  <c r="F30" i="22"/>
  <c r="L19" i="22"/>
  <c r="B37" i="10"/>
  <c r="N28" i="10"/>
  <c r="M28" i="10"/>
  <c r="K28" i="10"/>
  <c r="G28" i="10"/>
  <c r="F28" i="10"/>
  <c r="E28" i="10"/>
  <c r="L17" i="10"/>
  <c r="L16" i="10"/>
  <c r="L15" i="10"/>
  <c r="L14" i="10"/>
  <c r="H29" i="22" l="1"/>
  <c r="L29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4" i="23"/>
  <c r="H15" i="23"/>
  <c r="H16" i="23"/>
  <c r="H17" i="23"/>
  <c r="E29" i="23"/>
  <c r="L14" i="22"/>
  <c r="E30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30" i="22"/>
  <c r="J30" i="22" s="1"/>
  <c r="H30" i="22"/>
  <c r="L30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<sst xmlns="http://schemas.openxmlformats.org/spreadsheetml/2006/main" count="199" uniqueCount="46">
  <si>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</si>
  <si>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</si>
  <si>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</si>
  <si>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</si>
  <si>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</si>
  <si>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</si>
  <si>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</si>
  <si>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</si>
  <si>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</si>
  <si>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</si>
  <si>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</si>
  <si>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</si>
  <si>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</si>
  <si>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</si>
  <si>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</si>
  <si>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</si>
  <si>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</si>
  <si>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</si>
  <si>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</si>
  <si>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</si>
  <si>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</si>
  <si>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</si>
  <si>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</si>
  <si>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</si>
  <si>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</si>
  <si>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</si>
  <si>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</si>
  <si>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</si>
  <si>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</si>
  <si>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</si>
  <si>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</si>
  <si>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</si>
  <si>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</si>
  <si>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</si>
  <si>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MCA. LUCILA MARÍN SANTOS</t>
  </si>
  <si>
    <t>705A</t>
  </si>
  <si>
    <t>105B</t>
  </si>
  <si>
    <t>LA. RENATA RAMOS MORENO</t>
  </si>
  <si>
    <t>AGOSTO - DICIEMBRE 2024</t>
  </si>
  <si>
    <t>PROCESOS DE DIRECCIÓN</t>
  </si>
  <si>
    <t>TEORIA GENERAL DE LA ADMINISTRACIÓN</t>
  </si>
  <si>
    <t>DESARROLLO ORGANIZACIONAL</t>
  </si>
  <si>
    <t>705B</t>
  </si>
  <si>
    <t>305B</t>
  </si>
  <si>
    <t>305C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</si>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</sst>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9" fontId="4" fillId="0" borderId="12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top"/>
    </xf>
    <xf numFmtId="9" fontId="4" fillId="0" borderId="15" xfId="1" applyFont="1" applyBorder="1" applyAlignment="1">
      <alignment horizontal="center" vertical="center" wrapText="1"/>
    </xf>
    <xf numFmtId="9" fontId="4" fillId="0" borderId="16" xfId="1" applyFont="1" applyBorder="1" applyAlignment="1">
      <alignment horizontal="center" vertical="center" wrapText="1"/>
    </xf>
    <xf numFmtId="0" fontId="4" fillId="0" borderId="17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80681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topLeftCell="A2" zoomScaleNormal="100" zoomScaleSheetLayoutView="100" workbookViewId="0">
      <selection activeCell="B20" sqref="B20"/>
    </sheetView>
  </sheetViews>
  <sheetFormatPr baseColWidth="10" defaultColWidth="11.42578125" defaultRowHeight="12.75" x14ac:dyDescent="0.2"/>
  <cols>
    <col min="1" max="1" width="35.425781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7" x14ac:dyDescent="0.2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3</v>
      </c>
      <c r="I8" s="42" t="s">
        <v>7</v>
      </c>
      <c r="J8" s="42"/>
      <c r="K8" s="42"/>
      <c r="L8" s="36" t="s">
        <v>38</v>
      </c>
      <c r="M8" s="36"/>
      <c r="N8" s="36"/>
    </row>
    <row r="10" spans="1:17" x14ac:dyDescent="0.2">
      <c r="A10" s="4" t="s">
        <v>8</v>
      </c>
      <c r="B10" s="36" t="s">
        <v>34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7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  <c r="P13" s="1">
        <v>27</v>
      </c>
      <c r="Q13" s="1">
        <f>P13/P14</f>
        <v>0.84375</v>
      </c>
    </row>
    <row r="14" spans="1:17" s="11" customFormat="1" x14ac:dyDescent="0.2">
      <c r="A14" s="8" t="s">
        <v>39</v>
      </c>
      <c r="B14" s="9" t="s">
        <v>45</v>
      </c>
      <c r="C14" s="9" t="s">
        <v>35</v>
      </c>
      <c r="D14" s="9" t="s">
        <v>31</v>
      </c>
      <c r="E14" s="9">
        <v>28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  <c r="P14" s="11">
        <v>32</v>
      </c>
    </row>
    <row r="15" spans="1:17" s="11" customFormat="1" x14ac:dyDescent="0.2">
      <c r="A15" s="8" t="s">
        <v>39</v>
      </c>
      <c r="B15" s="9" t="s">
        <v>45</v>
      </c>
      <c r="C15" s="9" t="s">
        <v>42</v>
      </c>
      <c r="D15" s="9" t="s">
        <v>31</v>
      </c>
      <c r="E15" s="9">
        <v>14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7" s="11" customFormat="1" ht="25.5" x14ac:dyDescent="0.2">
      <c r="A16" s="8" t="s">
        <v>40</v>
      </c>
      <c r="B16" s="9" t="s">
        <v>45</v>
      </c>
      <c r="C16" s="9" t="s">
        <v>36</v>
      </c>
      <c r="D16" s="9" t="s">
        <v>31</v>
      </c>
      <c r="E16" s="9">
        <v>37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0</v>
      </c>
      <c r="N16" s="15">
        <v>0</v>
      </c>
    </row>
    <row r="17" spans="1:14" s="11" customFormat="1" x14ac:dyDescent="0.2">
      <c r="A17" s="8" t="s">
        <v>41</v>
      </c>
      <c r="B17" s="9" t="s">
        <v>45</v>
      </c>
      <c r="C17" s="9" t="s">
        <v>43</v>
      </c>
      <c r="D17" s="9" t="s">
        <v>31</v>
      </c>
      <c r="E17" s="9">
        <v>22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0</v>
      </c>
      <c r="N17" s="15">
        <v>0</v>
      </c>
    </row>
    <row r="18" spans="1:14" s="11" customFormat="1" x14ac:dyDescent="0.2">
      <c r="A18" s="8" t="s">
        <v>41</v>
      </c>
      <c r="B18" s="9" t="s">
        <v>45</v>
      </c>
      <c r="C18" s="9" t="s">
        <v>44</v>
      </c>
      <c r="D18" s="9" t="s">
        <v>31</v>
      </c>
      <c r="E18" s="9">
        <v>13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 t="shared" ref="L18" si="1">K18/E18</f>
        <v>0</v>
      </c>
      <c r="M18" s="9">
        <v>0</v>
      </c>
      <c r="N18" s="15">
        <v>0</v>
      </c>
    </row>
    <row r="19" spans="1:14" s="11" customFormat="1" x14ac:dyDescent="0.2">
      <c r="A19" s="8" t="s">
        <v>41</v>
      </c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 t="s">
        <v>41</v>
      </c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0</v>
      </c>
      <c r="G28" s="17">
        <f>SUM(G14:G27)</f>
        <v>0</v>
      </c>
      <c r="H28" s="18"/>
      <c r="I28" s="17">
        <f t="shared" ref="I28" si="2">(E28-SUM(F28:G28))-K28</f>
        <v>114</v>
      </c>
      <c r="J28" s="18"/>
      <c r="K28" s="17">
        <f>SUM(K14:K27)</f>
        <v>0</v>
      </c>
      <c r="L28" s="18">
        <f t="shared" si="0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MCA. LUCILA MARÍN SANTOS</v>
      </c>
      <c r="C37" s="30"/>
      <c r="D37" s="30"/>
      <c r="E37" s="13"/>
      <c r="F37" s="13"/>
      <c r="G37" s="30" t="s">
        <v>37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12" zoomScale="90" zoomScaleNormal="90" zoomScaleSheetLayoutView="100" workbookViewId="0">
      <selection activeCell="O23" sqref="O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33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tr">
        <f>'1'!L8</f>
        <v>AGOSTO - DICIEMBRE 2024</v>
      </c>
      <c r="M8" s="36"/>
      <c r="N8" s="36"/>
    </row>
    <row r="10" spans="1:14" x14ac:dyDescent="0.2">
      <c r="A10" s="4" t="s">
        <v>8</v>
      </c>
      <c r="B10" s="36" t="str">
        <f>'1'!B10</f>
        <v>MCA. LUCILA MARÍN SANTOS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21" t="str">
        <f>'1'!A14</f>
        <v>PROCESOS DE DIRECCIÓN</v>
      </c>
      <c r="B14" s="9">
        <v>1</v>
      </c>
      <c r="C14" s="9" t="str">
        <f>'1'!C14</f>
        <v>705A</v>
      </c>
      <c r="D14" s="9" t="str">
        <f>'1'!D14</f>
        <v>DLA</v>
      </c>
      <c r="E14" s="9">
        <v>28</v>
      </c>
      <c r="F14" s="9">
        <v>27</v>
      </c>
      <c r="G14" s="9"/>
      <c r="H14" s="10"/>
      <c r="I14" s="9">
        <v>1</v>
      </c>
      <c r="J14" s="10"/>
      <c r="K14" s="9">
        <v>0</v>
      </c>
      <c r="L14" s="10">
        <f t="shared" ref="L14:L30" si="0">K14/E14</f>
        <v>0</v>
      </c>
      <c r="M14" s="9">
        <v>96</v>
      </c>
      <c r="N14" s="15">
        <v>0.96</v>
      </c>
    </row>
    <row r="15" spans="1:14" s="11" customFormat="1" x14ac:dyDescent="0.2">
      <c r="A15" s="21" t="str">
        <f>'1'!A15</f>
        <v>PROCESOS DE DIRECCIÓN</v>
      </c>
      <c r="B15" s="9">
        <v>2</v>
      </c>
      <c r="C15" s="9" t="s">
        <v>35</v>
      </c>
      <c r="D15" s="9" t="str">
        <f>'1'!D15</f>
        <v>DLA</v>
      </c>
      <c r="E15" s="9">
        <v>28</v>
      </c>
      <c r="F15" s="9">
        <v>27</v>
      </c>
      <c r="G15" s="9"/>
      <c r="H15" s="10"/>
      <c r="I15" s="9">
        <v>1</v>
      </c>
      <c r="J15" s="10"/>
      <c r="K15" s="9">
        <v>0</v>
      </c>
      <c r="L15" s="10">
        <f t="shared" ref="L15" si="1">K15/E15</f>
        <v>0</v>
      </c>
      <c r="M15" s="9">
        <v>96</v>
      </c>
      <c r="N15" s="15">
        <v>0.96</v>
      </c>
    </row>
    <row r="16" spans="1:14" s="11" customFormat="1" x14ac:dyDescent="0.2">
      <c r="A16" s="21" t="str">
        <f>'1'!A15</f>
        <v>PROCESOS DE DIRECCIÓN</v>
      </c>
      <c r="B16" s="9">
        <v>1</v>
      </c>
      <c r="C16" s="9" t="str">
        <f>'1'!C15</f>
        <v>705B</v>
      </c>
      <c r="D16" s="9" t="str">
        <f>'1'!D15</f>
        <v>DLA</v>
      </c>
      <c r="E16" s="9">
        <v>14</v>
      </c>
      <c r="F16" s="9">
        <v>14</v>
      </c>
      <c r="G16" s="9"/>
      <c r="H16" s="10"/>
      <c r="I16" s="9">
        <v>0</v>
      </c>
      <c r="J16" s="10"/>
      <c r="K16" s="9">
        <v>0</v>
      </c>
      <c r="L16" s="10">
        <f t="shared" ref="L16" si="2">K16/E16</f>
        <v>0</v>
      </c>
      <c r="M16" s="9">
        <v>100</v>
      </c>
      <c r="N16" s="15">
        <v>1</v>
      </c>
    </row>
    <row r="17" spans="1:14" s="11" customFormat="1" x14ac:dyDescent="0.2">
      <c r="A17" s="21" t="str">
        <f>'1'!A15</f>
        <v>PROCESOS DE DIRECCIÓN</v>
      </c>
      <c r="B17" s="9">
        <v>2</v>
      </c>
      <c r="C17" s="9" t="str">
        <f>'1'!C16</f>
        <v>105B</v>
      </c>
      <c r="D17" s="9" t="s">
        <v>31</v>
      </c>
      <c r="E17" s="9">
        <v>14</v>
      </c>
      <c r="F17" s="9">
        <v>14</v>
      </c>
      <c r="G17" s="9"/>
      <c r="H17" s="10"/>
      <c r="I17" s="9">
        <v>0</v>
      </c>
      <c r="J17" s="10"/>
      <c r="K17" s="9">
        <v>0</v>
      </c>
      <c r="L17" s="10">
        <f t="shared" ref="L17" si="3">K17/E17</f>
        <v>0</v>
      </c>
      <c r="M17" s="9">
        <v>100</v>
      </c>
      <c r="N17" s="15">
        <v>1</v>
      </c>
    </row>
    <row r="18" spans="1:14" s="11" customFormat="1" ht="25.5" x14ac:dyDescent="0.2">
      <c r="A18" s="21" t="str">
        <f>'1'!A16</f>
        <v>TEORIA GENERAL DE LA ADMINISTRACIÓN</v>
      </c>
      <c r="B18" s="9">
        <v>1</v>
      </c>
      <c r="C18" s="9" t="str">
        <f>'1'!C16</f>
        <v>105B</v>
      </c>
      <c r="D18" s="9" t="str">
        <f>'1'!D16</f>
        <v>DLA</v>
      </c>
      <c r="E18" s="9">
        <v>37</v>
      </c>
      <c r="F18" s="9">
        <v>37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100</v>
      </c>
      <c r="N18" s="15">
        <v>1</v>
      </c>
    </row>
    <row r="19" spans="1:14" s="11" customFormat="1" x14ac:dyDescent="0.2">
      <c r="A19" s="21" t="str">
        <f>'1'!A17</f>
        <v>DESARROLLO ORGANIZACIONAL</v>
      </c>
      <c r="B19" s="9">
        <v>1</v>
      </c>
      <c r="C19" s="9" t="str">
        <f>'1'!C17</f>
        <v>305B</v>
      </c>
      <c r="D19" s="9" t="str">
        <f>'1'!D17</f>
        <v>DLA</v>
      </c>
      <c r="E19" s="9">
        <v>22</v>
      </c>
      <c r="F19" s="9">
        <v>22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100</v>
      </c>
      <c r="N19" s="15">
        <v>1</v>
      </c>
    </row>
    <row r="20" spans="1:14" s="11" customFormat="1" x14ac:dyDescent="0.2">
      <c r="A20" s="21" t="str">
        <f>'1'!A18</f>
        <v>DESARROLLO ORGANIZACIONAL</v>
      </c>
      <c r="B20" s="9">
        <v>2</v>
      </c>
      <c r="C20" s="9" t="s">
        <v>43</v>
      </c>
      <c r="D20" s="9" t="s">
        <v>31</v>
      </c>
      <c r="E20" s="9">
        <v>22</v>
      </c>
      <c r="F20" s="9">
        <v>21</v>
      </c>
      <c r="G20" s="9"/>
      <c r="H20" s="10"/>
      <c r="I20" s="9">
        <v>1</v>
      </c>
      <c r="J20" s="10"/>
      <c r="K20" s="9">
        <v>0</v>
      </c>
      <c r="L20" s="10">
        <f t="shared" si="0"/>
        <v>0</v>
      </c>
      <c r="M20" s="9">
        <v>95</v>
      </c>
      <c r="N20" s="15">
        <v>0.95</v>
      </c>
    </row>
    <row r="21" spans="1:14" s="11" customFormat="1" x14ac:dyDescent="0.2">
      <c r="A21" s="21" t="str">
        <f>'1'!A19</f>
        <v>DESARROLLO ORGANIZACIONAL</v>
      </c>
      <c r="B21" s="9">
        <v>1</v>
      </c>
      <c r="C21" s="9" t="s">
        <v>44</v>
      </c>
      <c r="D21" s="9" t="s">
        <v>31</v>
      </c>
      <c r="E21" s="9">
        <v>13</v>
      </c>
      <c r="F21" s="9">
        <v>13</v>
      </c>
      <c r="G21" s="9"/>
      <c r="H21" s="10"/>
      <c r="I21" s="9">
        <v>0</v>
      </c>
      <c r="J21" s="10"/>
      <c r="K21" s="9">
        <v>0</v>
      </c>
      <c r="L21" s="10">
        <f t="shared" ref="L21:L22" si="4">K21/E21</f>
        <v>0</v>
      </c>
      <c r="M21" s="9">
        <v>100</v>
      </c>
      <c r="N21" s="15">
        <v>1</v>
      </c>
    </row>
    <row r="22" spans="1:14" s="11" customFormat="1" x14ac:dyDescent="0.2">
      <c r="A22" s="21" t="str">
        <f>'1'!A20</f>
        <v>DESARROLLO ORGANIZACIONAL</v>
      </c>
      <c r="B22" s="9">
        <v>2</v>
      </c>
      <c r="C22" s="9" t="s">
        <v>44</v>
      </c>
      <c r="D22" s="9" t="s">
        <v>31</v>
      </c>
      <c r="E22" s="9">
        <v>13</v>
      </c>
      <c r="F22" s="9">
        <v>13</v>
      </c>
      <c r="G22" s="9"/>
      <c r="H22" s="10"/>
      <c r="I22" s="9">
        <v>0</v>
      </c>
      <c r="J22" s="10"/>
      <c r="K22" s="9">
        <v>0</v>
      </c>
      <c r="L22" s="10">
        <f t="shared" si="4"/>
        <v>0</v>
      </c>
      <c r="M22" s="9">
        <v>100</v>
      </c>
      <c r="N22" s="15">
        <v>1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>
        <f>'1'!A27</f>
        <v>0</v>
      </c>
      <c r="B29" s="9"/>
      <c r="C29" s="9">
        <f>'1'!C27</f>
        <v>0</v>
      </c>
      <c r="D29" s="9">
        <f>'1'!D27</f>
        <v>0</v>
      </c>
      <c r="E29" s="9">
        <f>'1'!E27</f>
        <v>0</v>
      </c>
      <c r="F29" s="9"/>
      <c r="G29" s="9"/>
      <c r="H29" s="10" t="e">
        <f t="shared" ref="H29" si="5">F29/E29</f>
        <v>#DIV/0!</v>
      </c>
      <c r="I29" s="9">
        <f t="shared" ref="I29:I30" si="6">(E29-SUM(F29:G29))-K29</f>
        <v>0</v>
      </c>
      <c r="J29" s="10" t="e">
        <f t="shared" ref="J29:J30" si="7">I29/E29</f>
        <v>#DIV/0!</v>
      </c>
      <c r="K29" s="9"/>
      <c r="L29" s="10" t="e">
        <f t="shared" si="0"/>
        <v>#DIV/0!</v>
      </c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191</v>
      </c>
      <c r="F30" s="17">
        <f>SUM(F14:F29)</f>
        <v>188</v>
      </c>
      <c r="G30" s="17">
        <f>SUM(G14:G29)</f>
        <v>0</v>
      </c>
      <c r="H30" s="18">
        <f>SUM(F30:G30)/E30</f>
        <v>0.98429319371727753</v>
      </c>
      <c r="I30" s="17">
        <f t="shared" si="6"/>
        <v>3</v>
      </c>
      <c r="J30" s="18">
        <f t="shared" si="7"/>
        <v>1.5706806282722512E-2</v>
      </c>
      <c r="K30" s="17">
        <f>SUM(K14:K29)</f>
        <v>0</v>
      </c>
      <c r="L30" s="18">
        <f t="shared" si="0"/>
        <v>0</v>
      </c>
      <c r="M30" s="17">
        <f>AVERAGE(M14:M29)</f>
        <v>98.555555555555557</v>
      </c>
      <c r="N30" s="19">
        <f>AVERAGE(N14:N29)</f>
        <v>0.98555555555555563</v>
      </c>
    </row>
    <row r="32" spans="1:14" ht="120" customHeight="1" x14ac:dyDescent="0.2">
      <c r="A32" s="39" t="s">
        <v>26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4" spans="1:10" x14ac:dyDescent="0.2">
      <c r="A34" s="12"/>
    </row>
    <row r="35" spans="1:10" x14ac:dyDescent="0.2">
      <c r="B35" s="33" t="s">
        <v>27</v>
      </c>
      <c r="C35" s="33"/>
      <c r="D35" s="33"/>
      <c r="G35" s="34" t="s">
        <v>28</v>
      </c>
      <c r="H35" s="34"/>
      <c r="I35" s="34"/>
      <c r="J35" s="34"/>
    </row>
    <row r="36" spans="1:10" ht="62.25" customHeight="1" x14ac:dyDescent="0.2">
      <c r="B36" s="35"/>
      <c r="C36" s="35"/>
      <c r="D36" s="35"/>
      <c r="G36" s="36"/>
      <c r="H36" s="36"/>
      <c r="I36" s="36"/>
      <c r="J36" s="36"/>
    </row>
    <row r="37" spans="1:10" hidden="1" x14ac:dyDescent="0.2">
      <c r="A37" s="29" t="e">
        <v>#REF!</v>
      </c>
      <c r="B37" s="29"/>
      <c r="C37" s="6"/>
      <c r="E37" s="29"/>
      <c r="F37" s="29"/>
      <c r="G37" s="29"/>
      <c r="H37" s="29"/>
    </row>
    <row r="38" spans="1:10" hidden="1" x14ac:dyDescent="0.2"/>
    <row r="39" spans="1:10" ht="45" customHeight="1" x14ac:dyDescent="0.2">
      <c r="B39" s="30" t="str">
        <f>B10</f>
        <v>MCA. LUCILA MARÍN SANTOS</v>
      </c>
      <c r="C39" s="30"/>
      <c r="D39" s="30"/>
      <c r="E39" s="13"/>
      <c r="F39" s="13"/>
      <c r="G39" s="30" t="s">
        <v>37</v>
      </c>
      <c r="H39" s="30"/>
      <c r="I39" s="30"/>
      <c r="J39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4" zoomScaleNormal="10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tr">
        <f>'1'!L8</f>
        <v>AGOSTO - DICIEMBRE 2024</v>
      </c>
      <c r="M8" s="36"/>
      <c r="N8" s="36"/>
    </row>
    <row r="10" spans="1:14" x14ac:dyDescent="0.2">
      <c r="A10" s="4" t="s">
        <v>8</v>
      </c>
      <c r="B10" s="36" t="str">
        <f>'1'!B10</f>
        <v>MCA. LUCILA MARÍN SANTOS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9" t="str">
        <f>'1'!A14</f>
        <v>PROCESOS DE DIRECCIÓN</v>
      </c>
      <c r="B14" s="9">
        <v>0</v>
      </c>
      <c r="C14" s="9" t="str">
        <f>'1'!C14</f>
        <v>705A</v>
      </c>
      <c r="D14" s="9" t="str">
        <f>'1'!D14</f>
        <v>DLA</v>
      </c>
      <c r="E14" s="9">
        <v>28</v>
      </c>
      <c r="F14" s="9">
        <v>0</v>
      </c>
      <c r="G14" s="9"/>
      <c r="H14" s="10">
        <f t="shared" ref="H14:H18" si="0">F14/E14</f>
        <v>0</v>
      </c>
      <c r="I14" s="9">
        <v>0</v>
      </c>
      <c r="J14" s="10">
        <f t="shared" ref="J14:J29" si="1">I14/E14</f>
        <v>0</v>
      </c>
      <c r="K14" s="9">
        <v>0</v>
      </c>
      <c r="L14" s="10">
        <f t="shared" ref="L14:L29" si="2">K14/E14</f>
        <v>0</v>
      </c>
      <c r="M14" s="9">
        <v>0</v>
      </c>
      <c r="N14" s="15">
        <v>0</v>
      </c>
    </row>
    <row r="15" spans="1:14" s="11" customFormat="1" x14ac:dyDescent="0.2">
      <c r="A15" s="9" t="str">
        <f>'1'!A15</f>
        <v>PROCESOS DE DIRECCIÓN</v>
      </c>
      <c r="B15" s="9">
        <v>0</v>
      </c>
      <c r="C15" s="9" t="str">
        <f>'1'!C15</f>
        <v>705B</v>
      </c>
      <c r="D15" s="9" t="str">
        <f>'1'!D15</f>
        <v>DLA</v>
      </c>
      <c r="E15" s="9">
        <v>14</v>
      </c>
      <c r="F15" s="9">
        <v>0</v>
      </c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ht="25.5" x14ac:dyDescent="0.2">
      <c r="A16" s="9" t="str">
        <f>'1'!A16</f>
        <v>TEORIA GENERAL DE LA ADMINISTRACIÓN</v>
      </c>
      <c r="B16" s="9">
        <v>0</v>
      </c>
      <c r="C16" s="9" t="str">
        <f>'1'!C16</f>
        <v>105B</v>
      </c>
      <c r="D16" s="9" t="str">
        <f>'1'!D16</f>
        <v>DLA</v>
      </c>
      <c r="E16" s="9">
        <v>37</v>
      </c>
      <c r="F16" s="9">
        <v>0</v>
      </c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0</v>
      </c>
      <c r="N16" s="15">
        <v>0</v>
      </c>
    </row>
    <row r="17" spans="1:14" s="11" customFormat="1" x14ac:dyDescent="0.2">
      <c r="A17" s="9" t="str">
        <f>'1'!A17</f>
        <v>DESARROLLO ORGANIZACIONAL</v>
      </c>
      <c r="B17" s="9">
        <v>0</v>
      </c>
      <c r="C17" s="9" t="str">
        <f>'1'!C17</f>
        <v>305B</v>
      </c>
      <c r="D17" s="9" t="str">
        <f>'1'!D17</f>
        <v>DLA</v>
      </c>
      <c r="E17" s="9">
        <v>22</v>
      </c>
      <c r="F17" s="9">
        <v>0</v>
      </c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0</v>
      </c>
      <c r="N17" s="15">
        <v>0</v>
      </c>
    </row>
    <row r="18" spans="1:14" s="11" customFormat="1" x14ac:dyDescent="0.2">
      <c r="A18" s="9" t="str">
        <f>'1'!A18</f>
        <v>DESARROLLO ORGANIZACIONAL</v>
      </c>
      <c r="B18" s="9">
        <v>0</v>
      </c>
      <c r="C18" s="9" t="str">
        <f>'1'!C18</f>
        <v>305C</v>
      </c>
      <c r="D18" s="9" t="s">
        <v>31</v>
      </c>
      <c r="E18" s="9">
        <v>13</v>
      </c>
      <c r="F18" s="9">
        <v>0</v>
      </c>
      <c r="G18" s="9"/>
      <c r="H18" s="10">
        <f t="shared" si="0"/>
        <v>0</v>
      </c>
      <c r="I18" s="9"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0</v>
      </c>
      <c r="N18" s="15">
        <v>0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114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ref="I29" si="3">(E29-SUM(F29:G29))-K29</f>
        <v>114</v>
      </c>
      <c r="J29" s="18">
        <f t="shared" si="1"/>
        <v>1</v>
      </c>
      <c r="K29" s="17">
        <f>SUM(K14:K28)</f>
        <v>0</v>
      </c>
      <c r="L29" s="18">
        <f t="shared" si="2"/>
        <v>0</v>
      </c>
      <c r="M29" s="17">
        <f>AVERAGE(M14:M28)</f>
        <v>0</v>
      </c>
      <c r="N29" s="19">
        <f>AVERAGE(N14:N28)</f>
        <v>0</v>
      </c>
    </row>
    <row r="31" spans="1:14" ht="120" customHeight="1" x14ac:dyDescent="0.2">
      <c r="A31" s="39" t="s">
        <v>26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3" spans="1:10" x14ac:dyDescent="0.2">
      <c r="A33" s="12"/>
    </row>
    <row r="34" spans="1:10" x14ac:dyDescent="0.2">
      <c r="B34" s="33" t="s">
        <v>27</v>
      </c>
      <c r="C34" s="33"/>
      <c r="D34" s="33"/>
      <c r="G34" s="34" t="s">
        <v>28</v>
      </c>
      <c r="H34" s="34"/>
      <c r="I34" s="34"/>
      <c r="J34" s="34"/>
    </row>
    <row r="35" spans="1:10" ht="62.25" customHeight="1" x14ac:dyDescent="0.2">
      <c r="B35" s="35"/>
      <c r="C35" s="35"/>
      <c r="D35" s="35"/>
      <c r="G35" s="36"/>
      <c r="H35" s="36"/>
      <c r="I35" s="36"/>
      <c r="J35" s="36"/>
    </row>
    <row r="36" spans="1:10" hidden="1" x14ac:dyDescent="0.2">
      <c r="A36" s="29" t="e">
        <v>#REF!</v>
      </c>
      <c r="B36" s="29"/>
      <c r="C36" s="6"/>
      <c r="E36" s="29"/>
      <c r="F36" s="29"/>
      <c r="G36" s="29"/>
      <c r="H36" s="29"/>
    </row>
    <row r="37" spans="1:10" hidden="1" x14ac:dyDescent="0.2"/>
    <row r="38" spans="1:10" ht="45" customHeight="1" x14ac:dyDescent="0.2">
      <c r="B38" s="30" t="str">
        <f>B10</f>
        <v>MCA. LUCILA MARÍN SANTOS</v>
      </c>
      <c r="C38" s="30"/>
      <c r="D38" s="30"/>
      <c r="E38" s="13"/>
      <c r="F38" s="13"/>
      <c r="G38" s="30" t="s">
        <v>37</v>
      </c>
      <c r="H38" s="30"/>
      <c r="I38" s="30"/>
      <c r="J38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10" zoomScaleNormal="100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3" width="11.42578125" style="1"/>
    <col min="14" max="14" width="12.28515625" style="1" customWidth="1"/>
    <col min="15" max="15" width="0.140625" style="1" hidden="1" customWidth="1"/>
    <col min="16" max="16" width="1.5703125" style="1" hidden="1" customWidth="1"/>
    <col min="17" max="16384" width="11.42578125" style="1"/>
  </cols>
  <sheetData>
    <row r="1" spans="1:17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7" x14ac:dyDescent="0.2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tr">
        <f>'1'!L8</f>
        <v>AGOSTO - DICIEMBRE 2024</v>
      </c>
      <c r="M8" s="36"/>
      <c r="N8" s="36"/>
    </row>
    <row r="10" spans="1:17" x14ac:dyDescent="0.2">
      <c r="A10" s="4" t="s">
        <v>8</v>
      </c>
      <c r="B10" s="36" t="str">
        <f>'1'!B10</f>
        <v>MCA. LUCILA MARÍN SANTOS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7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49"/>
      <c r="N13" s="48"/>
    </row>
    <row r="14" spans="1:17" s="11" customFormat="1" x14ac:dyDescent="0.2">
      <c r="A14" s="9" t="str">
        <f>'1'!A14</f>
        <v>PROCESOS DE DIRECCIÓN</v>
      </c>
      <c r="B14" s="9"/>
      <c r="C14" s="9" t="str">
        <f>'1'!C14</f>
        <v>705A</v>
      </c>
      <c r="D14" s="9" t="str">
        <f>'1'!D14</f>
        <v>DLA</v>
      </c>
      <c r="E14" s="9">
        <v>28</v>
      </c>
      <c r="F14" s="9"/>
      <c r="G14" s="9"/>
      <c r="H14" s="10">
        <f t="shared" ref="H14:H18" si="0">F14/E14</f>
        <v>0</v>
      </c>
      <c r="I14" s="9"/>
      <c r="J14" s="10">
        <v>0</v>
      </c>
      <c r="K14" s="9">
        <v>0</v>
      </c>
      <c r="L14" s="10">
        <f t="shared" ref="L14:L28" si="1">K14/E14</f>
        <v>0</v>
      </c>
      <c r="M14" s="24">
        <v>0</v>
      </c>
      <c r="N14" s="27">
        <v>0</v>
      </c>
      <c r="O14" s="28"/>
      <c r="Q14" s="28"/>
    </row>
    <row r="15" spans="1:17" s="11" customFormat="1" x14ac:dyDescent="0.2">
      <c r="A15" s="9" t="str">
        <f>'1'!A15</f>
        <v>PROCESOS DE DIRECCIÓN</v>
      </c>
      <c r="B15" s="9"/>
      <c r="C15" s="9" t="str">
        <f>'1'!C15</f>
        <v>705B</v>
      </c>
      <c r="D15" s="9" t="str">
        <f>'1'!D15</f>
        <v>DLA</v>
      </c>
      <c r="E15" s="9">
        <v>14</v>
      </c>
      <c r="F15" s="9"/>
      <c r="G15" s="9"/>
      <c r="H15" s="10">
        <f t="shared" si="0"/>
        <v>0</v>
      </c>
      <c r="I15" s="9"/>
      <c r="J15" s="10">
        <v>0</v>
      </c>
      <c r="K15" s="9">
        <v>0</v>
      </c>
      <c r="L15" s="10">
        <f t="shared" si="1"/>
        <v>0</v>
      </c>
      <c r="M15" s="25">
        <v>0</v>
      </c>
      <c r="N15" s="23">
        <v>0</v>
      </c>
      <c r="O15" s="22"/>
      <c r="P15" s="22"/>
      <c r="Q15" s="28"/>
    </row>
    <row r="16" spans="1:17" s="11" customFormat="1" ht="25.5" x14ac:dyDescent="0.2">
      <c r="A16" s="9" t="str">
        <f>'1'!A16</f>
        <v>TEORIA GENERAL DE LA ADMINISTRACIÓN</v>
      </c>
      <c r="B16" s="9"/>
      <c r="C16" s="9" t="str">
        <f>'1'!C16</f>
        <v>105B</v>
      </c>
      <c r="D16" s="9" t="str">
        <f>'1'!D16</f>
        <v>DLA</v>
      </c>
      <c r="E16" s="9">
        <v>37</v>
      </c>
      <c r="F16" s="9"/>
      <c r="G16" s="9"/>
      <c r="H16" s="10">
        <f t="shared" si="0"/>
        <v>0</v>
      </c>
      <c r="I16" s="9"/>
      <c r="J16" s="10">
        <v>0</v>
      </c>
      <c r="K16" s="9">
        <v>0</v>
      </c>
      <c r="L16" s="10">
        <f t="shared" si="1"/>
        <v>0</v>
      </c>
      <c r="M16" s="25">
        <v>0</v>
      </c>
      <c r="N16" s="23">
        <v>0</v>
      </c>
      <c r="Q16" s="28"/>
    </row>
    <row r="17" spans="1:17" s="11" customFormat="1" x14ac:dyDescent="0.2">
      <c r="A17" s="9" t="str">
        <f>'1'!A17</f>
        <v>DESARROLLO ORGANIZACIONAL</v>
      </c>
      <c r="B17" s="9"/>
      <c r="C17" s="9" t="str">
        <f>'1'!C17</f>
        <v>305B</v>
      </c>
      <c r="D17" s="9" t="str">
        <f>'1'!D17</f>
        <v>DLA</v>
      </c>
      <c r="E17" s="9">
        <v>22</v>
      </c>
      <c r="F17" s="9"/>
      <c r="G17" s="9"/>
      <c r="H17" s="10">
        <f t="shared" si="0"/>
        <v>0</v>
      </c>
      <c r="I17" s="9"/>
      <c r="J17" s="10">
        <v>0</v>
      </c>
      <c r="K17" s="9">
        <v>0</v>
      </c>
      <c r="L17" s="10">
        <f t="shared" si="1"/>
        <v>0</v>
      </c>
      <c r="M17" s="25">
        <v>0</v>
      </c>
      <c r="N17" s="26">
        <v>0</v>
      </c>
      <c r="O17" s="28"/>
      <c r="Q17" s="28"/>
    </row>
    <row r="18" spans="1:17" s="11" customFormat="1" x14ac:dyDescent="0.2">
      <c r="A18" s="9" t="str">
        <f>'1'!A18</f>
        <v>DESARROLLO ORGANIZACIONAL</v>
      </c>
      <c r="B18" s="9"/>
      <c r="C18" s="9" t="str">
        <f>'1'!C18</f>
        <v>305C</v>
      </c>
      <c r="D18" s="9" t="s">
        <v>31</v>
      </c>
      <c r="E18" s="9">
        <v>13</v>
      </c>
      <c r="F18" s="9"/>
      <c r="G18" s="9"/>
      <c r="H18" s="10">
        <f t="shared" si="0"/>
        <v>0</v>
      </c>
      <c r="I18" s="9"/>
      <c r="J18" s="10">
        <v>0</v>
      </c>
      <c r="K18" s="9">
        <v>0</v>
      </c>
      <c r="L18" s="10">
        <f t="shared" si="1"/>
        <v>0</v>
      </c>
      <c r="M18" s="25">
        <v>0</v>
      </c>
      <c r="N18" s="23">
        <v>0</v>
      </c>
      <c r="Q18" s="28"/>
    </row>
    <row r="19" spans="1:17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7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7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7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7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7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7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7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7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7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114</v>
      </c>
      <c r="J28" s="18">
        <f t="shared" ref="J28" si="3">I28/E28</f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7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7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MCA. LUCILA MARÍN SANTOS</v>
      </c>
      <c r="C37" s="30"/>
      <c r="D37" s="30"/>
      <c r="E37" s="13"/>
      <c r="F37" s="13"/>
      <c r="G37" s="30" t="s">
        <v>37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2"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tr">
        <f>'1'!L8</f>
        <v>AGOSTO - DICIEMBRE 2024</v>
      </c>
      <c r="M8" s="36"/>
      <c r="N8" s="36"/>
    </row>
    <row r="10" spans="1:14" x14ac:dyDescent="0.2">
      <c r="A10" s="4" t="s">
        <v>8</v>
      </c>
      <c r="B10" s="36" t="str">
        <f>'1'!B10</f>
        <v>MCA. LUCILA MARÍN SANTOS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9" t="str">
        <f>'1'!A14</f>
        <v>PROCESOS DE DIRECCIÓN</v>
      </c>
      <c r="B14" s="9"/>
      <c r="C14" s="9" t="str">
        <f>'1'!C14</f>
        <v>705A</v>
      </c>
      <c r="D14" s="9" t="str">
        <f>'1'!D14</f>
        <v>DLA</v>
      </c>
      <c r="E14" s="9">
        <v>11</v>
      </c>
      <c r="F14" s="9">
        <v>0</v>
      </c>
      <c r="G14" s="9"/>
      <c r="H14" s="10">
        <f t="shared" ref="H14:H1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>
        <v>76</v>
      </c>
      <c r="N14" s="15">
        <v>0.77</v>
      </c>
    </row>
    <row r="15" spans="1:14" s="11" customFormat="1" x14ac:dyDescent="0.2">
      <c r="A15" s="9" t="str">
        <f>'1'!A15</f>
        <v>PROCESOS DE DIRECCIÓN</v>
      </c>
      <c r="B15" s="9"/>
      <c r="C15" s="9" t="str">
        <f>'1'!C15</f>
        <v>705B</v>
      </c>
      <c r="D15" s="9" t="str">
        <f>'1'!D15</f>
        <v>DLA</v>
      </c>
      <c r="E15" s="9">
        <v>38</v>
      </c>
      <c r="F15" s="9">
        <v>0</v>
      </c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>
        <v>0</v>
      </c>
      <c r="L15" s="10">
        <f t="shared" si="3"/>
        <v>0</v>
      </c>
      <c r="M15" s="9">
        <v>51</v>
      </c>
      <c r="N15" s="15">
        <v>0.67</v>
      </c>
    </row>
    <row r="16" spans="1:14" s="11" customFormat="1" ht="25.5" x14ac:dyDescent="0.2">
      <c r="A16" s="9" t="str">
        <f>'1'!A16</f>
        <v>TEORIA GENERAL DE LA ADMINISTRACIÓN</v>
      </c>
      <c r="B16" s="9"/>
      <c r="C16" s="9" t="str">
        <f>'1'!C16</f>
        <v>105B</v>
      </c>
      <c r="D16" s="9" t="str">
        <f>'1'!D16</f>
        <v>DLA</v>
      </c>
      <c r="E16" s="9">
        <v>24</v>
      </c>
      <c r="F16" s="9">
        <v>0</v>
      </c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>
        <v>0</v>
      </c>
      <c r="L16" s="10">
        <f t="shared" si="3"/>
        <v>0</v>
      </c>
      <c r="M16" s="9">
        <v>80</v>
      </c>
      <c r="N16" s="15">
        <v>0.79</v>
      </c>
    </row>
    <row r="17" spans="1:14" s="11" customFormat="1" x14ac:dyDescent="0.2">
      <c r="A17" s="9" t="str">
        <f>'1'!A17</f>
        <v>DESARROLLO ORGANIZACIONAL</v>
      </c>
      <c r="B17" s="9"/>
      <c r="C17" s="9" t="str">
        <f>'1'!C17</f>
        <v>305B</v>
      </c>
      <c r="D17" s="9" t="str">
        <f>'1'!D17</f>
        <v>DLA</v>
      </c>
      <c r="E17" s="9">
        <v>39</v>
      </c>
      <c r="F17" s="9">
        <v>0</v>
      </c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>
        <v>0</v>
      </c>
      <c r="L17" s="10">
        <f t="shared" si="3"/>
        <v>0</v>
      </c>
      <c r="M17" s="9">
        <v>93</v>
      </c>
      <c r="N17" s="15">
        <v>0.92</v>
      </c>
    </row>
    <row r="18" spans="1:14" s="11" customFormat="1" x14ac:dyDescent="0.2">
      <c r="A18" s="9" t="str">
        <f>'1'!A18</f>
        <v>DESARROLLO ORGANIZACIONAL</v>
      </c>
      <c r="B18" s="9"/>
      <c r="C18" s="9" t="str">
        <f>'1'!C18</f>
        <v>305C</v>
      </c>
      <c r="D18" s="9" t="s">
        <v>31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>
        <f>AVERAGE(M14:M27)</f>
        <v>75</v>
      </c>
      <c r="N28" s="19">
        <f>AVERAGE(N14:N27)</f>
        <v>0.78749999999999998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MCA. LUCILA MARÍN SANTOS</v>
      </c>
      <c r="C37" s="30"/>
      <c r="D37" s="30"/>
      <c r="E37" s="13"/>
      <c r="F37" s="13"/>
      <c r="G37" s="30" t="s">
        <v>37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Samsung</cp:lastModifiedBy>
  <cp:revision/>
  <dcterms:created xsi:type="dcterms:W3CDTF">2021-11-22T14:45:25Z</dcterms:created>
  <dcterms:modified xsi:type="dcterms:W3CDTF">2024-10-25T16:43:30Z</dcterms:modified>
  <cp:category/>
  <cp:contentStatus/>
</cp:coreProperties>
</file>