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Joel_\Downloads\"/>
    </mc:Choice>
  </mc:AlternateContent>
  <xr:revisionPtr revIDLastSave="0" documentId="13_ncr:1_{B9173EBD-E185-48C0-8547-914D7B1A11C1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'1'!$A$1:$N$34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6" i="23" l="1"/>
  <c r="I16" i="23"/>
  <c r="N15" i="23"/>
  <c r="I15" i="23"/>
  <c r="N14" i="23"/>
  <c r="I14" i="23"/>
  <c r="E15" i="22" l="1"/>
  <c r="C15" i="22"/>
  <c r="D15" i="22"/>
  <c r="A15" i="22"/>
  <c r="A14" i="22"/>
  <c r="E14" i="22"/>
  <c r="N14" i="22" s="1"/>
  <c r="D14" i="22"/>
  <c r="C14" i="22"/>
  <c r="I14" i="10"/>
  <c r="I15" i="10"/>
  <c r="I16" i="10"/>
  <c r="L14" i="22" l="1"/>
  <c r="L15" i="22"/>
  <c r="N15" i="22"/>
  <c r="I15" i="22"/>
  <c r="I14" i="22"/>
  <c r="N16" i="10"/>
  <c r="N15" i="10"/>
  <c r="N14" i="10" l="1"/>
  <c r="N25" i="10" s="1"/>
  <c r="N28" i="25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H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L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L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H17" i="24" s="1"/>
  <c r="D17" i="24"/>
  <c r="C17" i="24"/>
  <c r="A17" i="24"/>
  <c r="E16" i="24"/>
  <c r="H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B10" i="23"/>
  <c r="B37" i="23" s="1"/>
  <c r="L8" i="23"/>
  <c r="H8" i="23"/>
  <c r="E8" i="23"/>
  <c r="B10" i="22"/>
  <c r="B37" i="22" s="1"/>
  <c r="L8" i="22"/>
  <c r="H8" i="22"/>
  <c r="E8" i="22"/>
  <c r="N28" i="22"/>
  <c r="M28" i="22"/>
  <c r="K28" i="22"/>
  <c r="G28" i="22"/>
  <c r="F28" i="22"/>
  <c r="B34" i="10"/>
  <c r="M25" i="10"/>
  <c r="K25" i="10"/>
  <c r="G25" i="10"/>
  <c r="F25" i="10"/>
  <c r="E25" i="10"/>
  <c r="L18" i="25"/>
  <c r="L20" i="25"/>
  <c r="L22" i="25"/>
  <c r="L24" i="25"/>
  <c r="L26" i="25"/>
  <c r="H18" i="25"/>
  <c r="H22" i="25"/>
  <c r="H24" i="25"/>
  <c r="L15" i="24"/>
  <c r="H26" i="24"/>
  <c r="I16" i="24" l="1"/>
  <c r="J16" i="24" s="1"/>
  <c r="H24" i="24"/>
  <c r="L24" i="24"/>
  <c r="L20" i="24"/>
  <c r="L21" i="24"/>
  <c r="H25" i="24"/>
  <c r="L21" i="25"/>
  <c r="H21" i="24"/>
  <c r="H23" i="25"/>
  <c r="L25" i="24"/>
  <c r="H21" i="25"/>
  <c r="L15" i="25"/>
  <c r="H20" i="24"/>
  <c r="H27" i="25"/>
  <c r="L16" i="24"/>
  <c r="L27" i="25"/>
  <c r="L26" i="24"/>
  <c r="H25" i="25"/>
  <c r="L25" i="25"/>
  <c r="I27" i="24"/>
  <c r="J27" i="24" s="1"/>
  <c r="L19" i="25"/>
  <c r="H19" i="25"/>
  <c r="H20" i="25"/>
  <c r="L23" i="25"/>
  <c r="H26" i="25"/>
  <c r="H19" i="24"/>
  <c r="L19" i="24"/>
  <c r="I22" i="24"/>
  <c r="J22" i="24" s="1"/>
  <c r="H14" i="25"/>
  <c r="I17" i="24"/>
  <c r="J17" i="24" s="1"/>
  <c r="I15" i="25"/>
  <c r="J15" i="25" s="1"/>
  <c r="L25" i="10"/>
  <c r="L17" i="25"/>
  <c r="H17" i="25"/>
  <c r="I25" i="10"/>
  <c r="L16" i="25"/>
  <c r="H18" i="24"/>
  <c r="L18" i="24"/>
  <c r="L17" i="24"/>
  <c r="H23" i="24"/>
  <c r="L23" i="24"/>
  <c r="H22" i="24"/>
  <c r="H27" i="24"/>
  <c r="E28" i="23"/>
  <c r="H28" i="23" s="1"/>
  <c r="H14" i="24"/>
  <c r="L14" i="24"/>
  <c r="E28" i="24"/>
  <c r="H15" i="24"/>
  <c r="E28" i="25"/>
  <c r="H16" i="25"/>
  <c r="L14" i="25"/>
  <c r="E28" i="22"/>
  <c r="I28" i="23" l="1"/>
  <c r="J28" i="23" s="1"/>
  <c r="L28" i="23"/>
  <c r="I28" i="24"/>
  <c r="J28" i="24" s="1"/>
  <c r="L28" i="24"/>
  <c r="H28" i="24"/>
  <c r="I28" i="25"/>
  <c r="J28" i="25" s="1"/>
  <c r="L28" i="25"/>
  <c r="H28" i="25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<sst xmlns="http://schemas.openxmlformats.org/spreadsheetml/2006/main" count="219" uniqueCount="45">
  <si>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</si>
  <si>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</si>
  <si>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</si>
  <si>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</si>
  <si>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</si>
  <si>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</si>
  <si>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</si>
  <si>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</si>
  <si>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</si>
  <si>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</si>
  <si>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</si>
  <si>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</si>
  <si>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</si>
  <si>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</si>
  <si>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</si>
  <si>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</si>
  <si>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</si>
  <si>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</si>
  <si>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</si>
  <si>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</si>
  <si>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</si>
  <si>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</si>
  <si>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</si>
  <si>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</si>
  <si>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</si>
  <si>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</si>
  <si>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</si>
  <si>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</si>
  <si>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</si>
  <si>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</si>
  <si>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</si>
  <si>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IEM</t>
  </si>
  <si>
    <t>ELECTROMECÁNICA</t>
  </si>
  <si>
    <t>JOEL FRANCISCO PAVA CHIPOL</t>
  </si>
  <si>
    <t>ESTEBAN DOMINGUEZ FISCAL</t>
  </si>
  <si>
    <t>Taller de Investigación I</t>
  </si>
  <si>
    <t>Formulación y Evaluación de Proyectos</t>
  </si>
  <si>
    <t>Taller de investigación II</t>
  </si>
  <si>
    <t>502-A</t>
  </si>
  <si>
    <t>Arras</t>
  </si>
  <si>
    <t>702-B</t>
  </si>
  <si>
    <t>Agosto 2024 - Diciembre 2024</t>
  </si>
  <si>
    <t>II</t>
  </si>
  <si>
    <t>III</t>
  </si>
  <si>
    <t>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</si>
</sst>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165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664604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opLeftCell="A3" zoomScale="139" zoomScaleNormal="85" zoomScaleSheetLayoutView="100" workbookViewId="0">
      <selection activeCell="A18" sqref="A18:N20"/>
    </sheetView>
  </sheetViews>
  <sheetFormatPr baseColWidth="10" defaultColWidth="11.42578125" defaultRowHeight="12.75" x14ac:dyDescent="0.2"/>
  <cols>
    <col min="1" max="1" width="38.42578125" style="1" bestFit="1" customWidth="1"/>
    <col min="2" max="2" width="4.7109375" style="1" bestFit="1" customWidth="1"/>
    <col min="3" max="3" width="6.42578125" style="1" customWidth="1"/>
    <col min="4" max="4" width="21.7109375" style="1" customWidth="1"/>
    <col min="5" max="5" width="9.42578125" style="1" customWidth="1"/>
    <col min="6" max="12" width="7.42578125" style="1" customWidth="1"/>
    <col min="13" max="16384" width="11.42578125" style="1"/>
  </cols>
  <sheetData>
    <row r="1" spans="1:14" ht="62.25" customHeight="1" x14ac:dyDescent="0.2">
      <c r="B1" s="43" t="s">
        <v>0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40" t="s">
        <v>30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40" t="s">
        <v>1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</row>
    <row r="6" spans="1:14" x14ac:dyDescent="0.2">
      <c r="A6" s="41" t="s">
        <v>2</v>
      </c>
      <c r="B6" s="41"/>
      <c r="C6" s="41"/>
      <c r="D6" s="41"/>
      <c r="E6" s="42" t="s">
        <v>32</v>
      </c>
      <c r="F6" s="42"/>
      <c r="G6" s="42"/>
      <c r="H6" s="42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1" t="s">
        <v>4</v>
      </c>
      <c r="C8" s="31"/>
      <c r="D8" s="14" t="s">
        <v>5</v>
      </c>
      <c r="E8" s="5">
        <v>3</v>
      </c>
      <c r="G8" s="4" t="s">
        <v>6</v>
      </c>
      <c r="H8" s="5">
        <v>3</v>
      </c>
      <c r="I8" s="37" t="s">
        <v>7</v>
      </c>
      <c r="J8" s="37"/>
      <c r="K8" s="37"/>
      <c r="L8" s="31" t="s">
        <v>41</v>
      </c>
      <c r="M8" s="31"/>
      <c r="N8" s="31"/>
    </row>
    <row r="10" spans="1:14" x14ac:dyDescent="0.2">
      <c r="A10" s="4" t="s">
        <v>8</v>
      </c>
      <c r="B10" s="31" t="s">
        <v>33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8" t="s">
        <v>9</v>
      </c>
      <c r="B12" s="35" t="s">
        <v>10</v>
      </c>
      <c r="C12" s="35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32" t="s">
        <v>21</v>
      </c>
    </row>
    <row r="13" spans="1:14" x14ac:dyDescent="0.2">
      <c r="A13" s="39"/>
      <c r="B13" s="36"/>
      <c r="C13" s="36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33"/>
    </row>
    <row r="14" spans="1:14" s="11" customFormat="1" x14ac:dyDescent="0.2">
      <c r="A14" s="22" t="s">
        <v>35</v>
      </c>
      <c r="B14" s="9" t="s">
        <v>21</v>
      </c>
      <c r="C14" s="9" t="s">
        <v>38</v>
      </c>
      <c r="D14" s="9" t="s">
        <v>31</v>
      </c>
      <c r="E14" s="9">
        <v>27</v>
      </c>
      <c r="F14" s="9">
        <v>27</v>
      </c>
      <c r="G14" s="9"/>
      <c r="H14" s="10"/>
      <c r="I14" s="9">
        <f>(E14-SUM(F14:G14))-K14</f>
        <v>0</v>
      </c>
      <c r="J14" s="10"/>
      <c r="K14" s="9"/>
      <c r="L14" s="10">
        <v>0</v>
      </c>
      <c r="M14" s="21">
        <v>82.14</v>
      </c>
      <c r="N14" s="15">
        <f t="shared" ref="N14:N15" si="0">F14/E14</f>
        <v>1</v>
      </c>
    </row>
    <row r="15" spans="1:14" s="11" customFormat="1" x14ac:dyDescent="0.2">
      <c r="A15" s="22" t="s">
        <v>36</v>
      </c>
      <c r="B15" s="9" t="s">
        <v>21</v>
      </c>
      <c r="C15" s="9" t="s">
        <v>40</v>
      </c>
      <c r="D15" s="9" t="s">
        <v>31</v>
      </c>
      <c r="E15" s="9">
        <v>13</v>
      </c>
      <c r="F15" s="9">
        <v>13</v>
      </c>
      <c r="G15" s="9"/>
      <c r="H15" s="10"/>
      <c r="I15" s="9">
        <f>(E15-SUM(F15:G15))-K15</f>
        <v>0</v>
      </c>
      <c r="J15" s="10"/>
      <c r="K15" s="9"/>
      <c r="L15" s="10">
        <v>0</v>
      </c>
      <c r="M15" s="21">
        <v>88.92</v>
      </c>
      <c r="N15" s="15">
        <f t="shared" si="0"/>
        <v>1</v>
      </c>
    </row>
    <row r="16" spans="1:14" s="11" customFormat="1" x14ac:dyDescent="0.2">
      <c r="A16" s="23" t="s">
        <v>37</v>
      </c>
      <c r="B16" s="9" t="s">
        <v>21</v>
      </c>
      <c r="C16" s="9" t="s">
        <v>39</v>
      </c>
      <c r="D16" s="9" t="s">
        <v>31</v>
      </c>
      <c r="E16" s="9">
        <v>6</v>
      </c>
      <c r="F16" s="9">
        <v>1</v>
      </c>
      <c r="G16" s="9"/>
      <c r="H16" s="10"/>
      <c r="I16" s="9">
        <f t="shared" ref="I16" si="1">(E16-SUM(F16:G16))-K16</f>
        <v>5</v>
      </c>
      <c r="J16" s="10"/>
      <c r="K16" s="9"/>
      <c r="L16" s="10">
        <v>0</v>
      </c>
      <c r="M16" s="21">
        <v>13.33</v>
      </c>
      <c r="N16" s="15">
        <f t="shared" ref="N16" si="2">F16/E16</f>
        <v>0.16666666666666666</v>
      </c>
    </row>
    <row r="17" spans="1:14" s="11" customFormat="1" x14ac:dyDescent="0.2">
      <c r="A17" s="8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21"/>
      <c r="N17" s="15"/>
    </row>
    <row r="18" spans="1:14" s="11" customFormat="1" x14ac:dyDescent="0.2"/>
    <row r="19" spans="1:14" s="11" customFormat="1" x14ac:dyDescent="0.2"/>
    <row r="20" spans="1:14" s="11" customFormat="1" x14ac:dyDescent="0.2"/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21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21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21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21"/>
      <c r="N24" s="15"/>
    </row>
    <row r="25" spans="1:14" s="11" customFormat="1" ht="13.5" thickBot="1" x14ac:dyDescent="0.25">
      <c r="A25" s="16" t="s">
        <v>24</v>
      </c>
      <c r="B25" s="17" t="s">
        <v>25</v>
      </c>
      <c r="C25" s="17" t="s">
        <v>25</v>
      </c>
      <c r="D25" s="17" t="s">
        <v>25</v>
      </c>
      <c r="E25" s="17">
        <f>SUM(E14:E24)</f>
        <v>46</v>
      </c>
      <c r="F25" s="17">
        <f>SUM(F14:F24)</f>
        <v>41</v>
      </c>
      <c r="G25" s="17">
        <f>SUM(G14:G24)</f>
        <v>0</v>
      </c>
      <c r="H25" s="18">
        <v>0</v>
      </c>
      <c r="I25" s="17">
        <f>(E25-SUM(F25:G25))-K25</f>
        <v>5</v>
      </c>
      <c r="J25" s="18">
        <v>0</v>
      </c>
      <c r="K25" s="17">
        <f>SUM(K14:K24)</f>
        <v>0</v>
      </c>
      <c r="L25" s="18">
        <f t="shared" ref="L25" si="3">K25/E25</f>
        <v>0</v>
      </c>
      <c r="M25" s="17">
        <f>AVERAGE(M14:M24)</f>
        <v>61.463333333333338</v>
      </c>
      <c r="N25" s="19">
        <f>AVERAGE(N14:N24)</f>
        <v>0.72222222222222221</v>
      </c>
    </row>
    <row r="26" spans="1:14" s="11" customFormat="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4" s="11" customFormat="1" ht="123" customHeight="1" x14ac:dyDescent="0.2">
      <c r="A27" s="34" t="s">
        <v>26</v>
      </c>
      <c r="B27" s="34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</row>
    <row r="29" spans="1:14" x14ac:dyDescent="0.2">
      <c r="A29" s="12"/>
    </row>
    <row r="30" spans="1:14" ht="120" customHeight="1" x14ac:dyDescent="0.2">
      <c r="B30" s="28" t="s">
        <v>27</v>
      </c>
      <c r="C30" s="28"/>
      <c r="D30" s="28"/>
      <c r="G30" s="29" t="s">
        <v>28</v>
      </c>
      <c r="H30" s="29"/>
      <c r="I30" s="29"/>
      <c r="J30" s="29"/>
    </row>
    <row r="31" spans="1:14" x14ac:dyDescent="0.2">
      <c r="B31" s="30"/>
      <c r="C31" s="30"/>
      <c r="D31" s="30"/>
      <c r="G31" s="31"/>
      <c r="H31" s="31"/>
      <c r="I31" s="31"/>
      <c r="J31" s="31"/>
    </row>
    <row r="32" spans="1:14" x14ac:dyDescent="0.2">
      <c r="A32" s="24"/>
      <c r="B32" s="24"/>
      <c r="C32" s="6"/>
      <c r="E32" s="24"/>
      <c r="F32" s="24"/>
      <c r="G32" s="24"/>
      <c r="H32" s="24"/>
    </row>
    <row r="34" spans="2:10" ht="62.25" customHeight="1" x14ac:dyDescent="0.2">
      <c r="B34" s="25" t="str">
        <f>B10</f>
        <v>JOEL FRANCISCO PAVA CHIPOL</v>
      </c>
      <c r="C34" s="25"/>
      <c r="D34" s="25"/>
      <c r="E34" s="13"/>
      <c r="F34" s="13"/>
      <c r="G34" s="25" t="s">
        <v>34</v>
      </c>
      <c r="H34" s="25"/>
      <c r="I34" s="25"/>
      <c r="J34" s="25"/>
    </row>
    <row r="35" spans="2:10" hidden="1" x14ac:dyDescent="0.2"/>
    <row r="36" spans="2:10" hidden="1" x14ac:dyDescent="0.2"/>
    <row r="37" spans="2:10" ht="45" customHeight="1" x14ac:dyDescent="0.2"/>
  </sheetData>
  <mergeCells count="31">
    <mergeCell ref="A3:N3"/>
    <mergeCell ref="A5:N5"/>
    <mergeCell ref="A6:D6"/>
    <mergeCell ref="E6:H6"/>
    <mergeCell ref="B1:N1"/>
    <mergeCell ref="M12:M13"/>
    <mergeCell ref="N12:N13"/>
    <mergeCell ref="A27:N27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0:D30"/>
    <mergeCell ref="G30:J30"/>
    <mergeCell ref="B31:D31"/>
    <mergeCell ref="G31:J31"/>
    <mergeCell ref="A32:B32"/>
    <mergeCell ref="E32:H32"/>
    <mergeCell ref="B34:D34"/>
    <mergeCell ref="G34:J34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3" zoomScale="145" zoomScaleNormal="145" zoomScaleSheetLayoutView="100" workbookViewId="0">
      <selection activeCell="G37" sqref="G37:J37"/>
    </sheetView>
  </sheetViews>
  <sheetFormatPr baseColWidth="10" defaultColWidth="11.42578125" defaultRowHeight="12.75" x14ac:dyDescent="0.2"/>
  <cols>
    <col min="1" max="1" width="38.42578125" style="1" bestFit="1" customWidth="1"/>
    <col min="2" max="2" width="4.7109375" style="1" bestFit="1" customWidth="1"/>
    <col min="3" max="3" width="7.140625" style="1" customWidth="1"/>
    <col min="4" max="4" width="21.7109375" style="1" customWidth="1"/>
    <col min="5" max="5" width="9.42578125" style="1" customWidth="1"/>
    <col min="6" max="12" width="7.42578125" style="1" customWidth="1"/>
    <col min="13" max="16384" width="11.42578125" style="1"/>
  </cols>
  <sheetData>
    <row r="1" spans="1:14" ht="62.25" customHeight="1" x14ac:dyDescent="0.2">
      <c r="B1" s="43" t="s">
        <v>0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40" t="s">
        <v>30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40" t="s">
        <v>1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</row>
    <row r="6" spans="1:14" x14ac:dyDescent="0.2">
      <c r="A6" s="41" t="s">
        <v>2</v>
      </c>
      <c r="B6" s="41"/>
      <c r="C6" s="41"/>
      <c r="D6" s="41"/>
      <c r="E6" s="42" t="s">
        <v>32</v>
      </c>
      <c r="F6" s="42"/>
      <c r="G6" s="42"/>
      <c r="H6" s="42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1">
        <v>2</v>
      </c>
      <c r="C8" s="31"/>
      <c r="D8" s="14" t="s">
        <v>5</v>
      </c>
      <c r="E8" s="20">
        <f>'1'!E8</f>
        <v>3</v>
      </c>
      <c r="F8"/>
      <c r="G8" s="4" t="s">
        <v>6</v>
      </c>
      <c r="H8" s="20">
        <f>'1'!H8</f>
        <v>3</v>
      </c>
      <c r="I8" s="37" t="s">
        <v>7</v>
      </c>
      <c r="J8" s="37"/>
      <c r="K8" s="37"/>
      <c r="L8" s="31" t="str">
        <f>'1'!L8</f>
        <v>Agosto 2024 - Diciembre 2024</v>
      </c>
      <c r="M8" s="31"/>
      <c r="N8" s="31"/>
    </row>
    <row r="10" spans="1:14" x14ac:dyDescent="0.2">
      <c r="A10" s="4" t="s">
        <v>8</v>
      </c>
      <c r="B10" s="31" t="str">
        <f>'1'!B10</f>
        <v>JOEL FRANCISCO PAVA CHIPOL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8" t="s">
        <v>9</v>
      </c>
      <c r="B12" s="35" t="s">
        <v>10</v>
      </c>
      <c r="C12" s="35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32" t="s">
        <v>21</v>
      </c>
    </row>
    <row r="13" spans="1:14" x14ac:dyDescent="0.2">
      <c r="A13" s="39"/>
      <c r="B13" s="36"/>
      <c r="C13" s="36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33"/>
    </row>
    <row r="14" spans="1:14" s="11" customFormat="1" x14ac:dyDescent="0.2">
      <c r="A14" s="9" t="str">
        <f>'1'!A15</f>
        <v>Formulación y Evaluación de Proyectos</v>
      </c>
      <c r="B14" s="9" t="s">
        <v>42</v>
      </c>
      <c r="C14" s="9" t="str">
        <f>'1'!C15</f>
        <v>702-B</v>
      </c>
      <c r="D14" s="9" t="str">
        <f>'1'!D15</f>
        <v>IEM</v>
      </c>
      <c r="E14" s="9">
        <f>'1'!E15</f>
        <v>13</v>
      </c>
      <c r="F14" s="9">
        <v>13</v>
      </c>
      <c r="G14" s="9"/>
      <c r="H14" s="10"/>
      <c r="I14" s="9">
        <f t="shared" ref="I14" si="0">(E14-SUM(F14:G14))-K14</f>
        <v>0</v>
      </c>
      <c r="J14" s="10"/>
      <c r="K14" s="9"/>
      <c r="L14" s="10">
        <f t="shared" ref="L14" si="1">K14/E14</f>
        <v>0</v>
      </c>
      <c r="M14" s="9">
        <v>92.07</v>
      </c>
      <c r="N14" s="15">
        <f t="shared" ref="N14:N15" si="2">F14/E14</f>
        <v>1</v>
      </c>
    </row>
    <row r="15" spans="1:14" s="11" customFormat="1" x14ac:dyDescent="0.2">
      <c r="A15" s="9" t="str">
        <f>'1'!A15</f>
        <v>Formulación y Evaluación de Proyectos</v>
      </c>
      <c r="B15" s="9" t="s">
        <v>43</v>
      </c>
      <c r="C15" s="9" t="str">
        <f>'1'!C15</f>
        <v>702-B</v>
      </c>
      <c r="D15" s="9" t="str">
        <f>'1'!D16</f>
        <v>IEM</v>
      </c>
      <c r="E15" s="9">
        <f>'1'!E15</f>
        <v>13</v>
      </c>
      <c r="F15" s="9">
        <v>13</v>
      </c>
      <c r="G15" s="9"/>
      <c r="H15" s="10"/>
      <c r="I15" s="9">
        <f t="shared" ref="I15" si="3">(E15-SUM(F15:G15))-K15</f>
        <v>0</v>
      </c>
      <c r="J15" s="10"/>
      <c r="K15" s="9"/>
      <c r="L15" s="10">
        <f t="shared" ref="L15" si="4">K15/E15</f>
        <v>0</v>
      </c>
      <c r="M15" s="9">
        <v>92.3</v>
      </c>
      <c r="N15" s="15">
        <f t="shared" si="2"/>
        <v>1</v>
      </c>
    </row>
    <row r="16" spans="1:14" s="11" customFormat="1" x14ac:dyDescent="0.2">
      <c r="A16" s="22" t="s">
        <v>35</v>
      </c>
      <c r="B16" s="9" t="s">
        <v>25</v>
      </c>
      <c r="C16" s="9" t="s">
        <v>38</v>
      </c>
      <c r="D16" s="9" t="s">
        <v>31</v>
      </c>
      <c r="E16" s="9">
        <v>27</v>
      </c>
      <c r="F16" s="9" t="s">
        <v>25</v>
      </c>
      <c r="G16" s="9" t="s">
        <v>25</v>
      </c>
      <c r="H16" s="9" t="s">
        <v>25</v>
      </c>
      <c r="I16" s="9" t="s">
        <v>25</v>
      </c>
      <c r="J16" s="9" t="s">
        <v>25</v>
      </c>
      <c r="K16" s="9" t="s">
        <v>25</v>
      </c>
      <c r="L16" s="9" t="s">
        <v>25</v>
      </c>
      <c r="M16" s="9" t="s">
        <v>25</v>
      </c>
      <c r="N16" s="9" t="s">
        <v>25</v>
      </c>
    </row>
    <row r="17" spans="1:14" s="11" customFormat="1" x14ac:dyDescent="0.2">
      <c r="A17" s="23" t="s">
        <v>37</v>
      </c>
      <c r="B17" s="9" t="s">
        <v>25</v>
      </c>
      <c r="C17" s="9" t="s">
        <v>39</v>
      </c>
      <c r="D17" s="9" t="s">
        <v>31</v>
      </c>
      <c r="E17" s="9">
        <v>6</v>
      </c>
      <c r="F17" s="9" t="s">
        <v>25</v>
      </c>
      <c r="G17" s="9" t="s">
        <v>25</v>
      </c>
      <c r="H17" s="9" t="s">
        <v>25</v>
      </c>
      <c r="I17" s="9" t="s">
        <v>25</v>
      </c>
      <c r="J17" s="9" t="s">
        <v>25</v>
      </c>
      <c r="K17" s="9" t="s">
        <v>25</v>
      </c>
      <c r="L17" s="9" t="s">
        <v>25</v>
      </c>
      <c r="M17" s="9" t="s">
        <v>25</v>
      </c>
      <c r="N17" s="9" t="s">
        <v>25</v>
      </c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59</v>
      </c>
      <c r="F28" s="17">
        <f>SUM(F14:F27)</f>
        <v>26</v>
      </c>
      <c r="G28" s="17">
        <f>SUM(G14:G27)</f>
        <v>0</v>
      </c>
      <c r="H28" s="18">
        <f>SUM(F28:G28)/E28</f>
        <v>0.44067796610169491</v>
      </c>
      <c r="I28" s="17">
        <f t="shared" ref="I28" si="5">(E28-SUM(F28:G28))-K28</f>
        <v>33</v>
      </c>
      <c r="J28" s="18">
        <f t="shared" ref="J28" si="6">I28/E28</f>
        <v>0.55932203389830504</v>
      </c>
      <c r="K28" s="17">
        <f>SUM(K14:K27)</f>
        <v>0</v>
      </c>
      <c r="L28" s="18">
        <f t="shared" ref="L28" si="7">K28/E28</f>
        <v>0</v>
      </c>
      <c r="M28" s="17">
        <f>AVERAGE(M14:M27)</f>
        <v>92.185000000000002</v>
      </c>
      <c r="N28" s="19">
        <f>AVERAGE(N14:N27)</f>
        <v>1</v>
      </c>
    </row>
    <row r="30" spans="1:14" ht="120" customHeight="1" x14ac:dyDescent="0.2">
      <c r="A30" s="34" t="s">
        <v>26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</row>
    <row r="32" spans="1:14" x14ac:dyDescent="0.2">
      <c r="A32" s="12"/>
    </row>
    <row r="33" spans="1:10" x14ac:dyDescent="0.2">
      <c r="B33" s="28" t="s">
        <v>27</v>
      </c>
      <c r="C33" s="28"/>
      <c r="D33" s="28"/>
      <c r="G33" s="40" t="s">
        <v>28</v>
      </c>
      <c r="H33" s="40"/>
      <c r="I33" s="40"/>
      <c r="J33" s="40"/>
    </row>
    <row r="34" spans="1:10" ht="62.25" customHeight="1" x14ac:dyDescent="0.2">
      <c r="B34" s="30"/>
      <c r="C34" s="30"/>
      <c r="D34" s="30"/>
      <c r="G34" s="31"/>
      <c r="H34" s="31"/>
      <c r="I34" s="31"/>
      <c r="J34" s="31"/>
    </row>
    <row r="35" spans="1:10" hidden="1" x14ac:dyDescent="0.2">
      <c r="A35" s="24" t="e">
        <v>#REF!</v>
      </c>
      <c r="B35" s="24"/>
      <c r="C35" s="6"/>
      <c r="E35" s="24"/>
      <c r="F35" s="24"/>
      <c r="G35" s="24"/>
      <c r="H35" s="24"/>
    </row>
    <row r="36" spans="1:10" hidden="1" x14ac:dyDescent="0.2"/>
    <row r="37" spans="1:10" ht="45" customHeight="1" x14ac:dyDescent="0.2">
      <c r="B37" s="25" t="str">
        <f>B10</f>
        <v>JOEL FRANCISCO PAVA CHIPOL</v>
      </c>
      <c r="C37" s="25"/>
      <c r="D37" s="25"/>
      <c r="E37" s="13"/>
      <c r="F37" s="13"/>
      <c r="G37" s="25" t="s">
        <v>34</v>
      </c>
      <c r="H37" s="25"/>
      <c r="I37" s="25"/>
      <c r="J37" s="25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abSelected="1" zoomScale="134" zoomScaleNormal="85" zoomScaleSheetLayoutView="100" workbookViewId="0">
      <selection activeCell="P10" sqref="P10"/>
    </sheetView>
  </sheetViews>
  <sheetFormatPr baseColWidth="10" defaultColWidth="11.42578125" defaultRowHeight="12.75" x14ac:dyDescent="0.2"/>
  <cols>
    <col min="1" max="1" width="38.7109375" style="1" bestFit="1" customWidth="1"/>
    <col min="2" max="2" width="4.7109375" style="1" bestFit="1" customWidth="1"/>
    <col min="3" max="3" width="6" style="1" bestFit="1" customWidth="1"/>
    <col min="4" max="4" width="21.7109375" style="1" customWidth="1"/>
    <col min="5" max="5" width="9.42578125" style="1" customWidth="1"/>
    <col min="6" max="12" width="7.42578125" style="1" customWidth="1"/>
    <col min="13" max="14" width="11.7109375" style="1" bestFit="1" customWidth="1"/>
    <col min="15" max="16384" width="11.42578125" style="1"/>
  </cols>
  <sheetData>
    <row r="1" spans="1:14" ht="62.25" customHeight="1" x14ac:dyDescent="0.2">
      <c r="B1" s="43" t="s">
        <v>0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40" t="s">
        <v>30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40" t="s">
        <v>1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</row>
    <row r="6" spans="1:14" x14ac:dyDescent="0.2">
      <c r="A6" s="41" t="s">
        <v>2</v>
      </c>
      <c r="B6" s="41"/>
      <c r="C6" s="41"/>
      <c r="D6" s="41"/>
      <c r="E6" s="42" t="s">
        <v>32</v>
      </c>
      <c r="F6" s="42"/>
      <c r="G6" s="42"/>
      <c r="H6" s="42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1">
        <v>3</v>
      </c>
      <c r="C8" s="31"/>
      <c r="D8" s="14" t="s">
        <v>5</v>
      </c>
      <c r="E8" s="20">
        <f>'1'!E8</f>
        <v>3</v>
      </c>
      <c r="F8"/>
      <c r="G8" s="4" t="s">
        <v>6</v>
      </c>
      <c r="H8" s="20">
        <f>'1'!H8</f>
        <v>3</v>
      </c>
      <c r="I8" s="37" t="s">
        <v>7</v>
      </c>
      <c r="J8" s="37"/>
      <c r="K8" s="37"/>
      <c r="L8" s="31" t="str">
        <f>'1'!L8</f>
        <v>Agosto 2024 - Diciembre 2024</v>
      </c>
      <c r="M8" s="31"/>
      <c r="N8" s="31"/>
    </row>
    <row r="10" spans="1:14" x14ac:dyDescent="0.2">
      <c r="A10" s="4" t="s">
        <v>8</v>
      </c>
      <c r="B10" s="31" t="str">
        <f>'1'!B10</f>
        <v>JOEL FRANCISCO PAVA CHIPOL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8" t="s">
        <v>9</v>
      </c>
      <c r="B12" s="35" t="s">
        <v>10</v>
      </c>
      <c r="C12" s="35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32" t="s">
        <v>21</v>
      </c>
    </row>
    <row r="13" spans="1:14" x14ac:dyDescent="0.2">
      <c r="A13" s="39"/>
      <c r="B13" s="36"/>
      <c r="C13" s="36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33"/>
    </row>
    <row r="14" spans="1:14" s="11" customFormat="1" x14ac:dyDescent="0.2">
      <c r="A14" s="22" t="s">
        <v>35</v>
      </c>
      <c r="B14" s="9" t="s">
        <v>42</v>
      </c>
      <c r="C14" s="9" t="s">
        <v>38</v>
      </c>
      <c r="D14" s="9" t="s">
        <v>31</v>
      </c>
      <c r="E14" s="9">
        <v>27</v>
      </c>
      <c r="F14" s="9">
        <v>27</v>
      </c>
      <c r="G14" s="9"/>
      <c r="H14" s="10"/>
      <c r="I14" s="9">
        <f>(E14-SUM(F14:G14))-K14</f>
        <v>0</v>
      </c>
      <c r="J14" s="10"/>
      <c r="K14" s="9"/>
      <c r="L14" s="10">
        <v>0</v>
      </c>
      <c r="M14" s="21">
        <v>83.5</v>
      </c>
      <c r="N14" s="15">
        <f>F14/E14</f>
        <v>1</v>
      </c>
    </row>
    <row r="15" spans="1:14" s="11" customFormat="1" x14ac:dyDescent="0.2">
      <c r="A15" s="22" t="s">
        <v>36</v>
      </c>
      <c r="B15" s="9" t="s">
        <v>44</v>
      </c>
      <c r="C15" s="9" t="s">
        <v>40</v>
      </c>
      <c r="D15" s="9" t="s">
        <v>31</v>
      </c>
      <c r="E15" s="9">
        <v>13</v>
      </c>
      <c r="F15" s="9">
        <v>13</v>
      </c>
      <c r="G15" s="9"/>
      <c r="H15" s="10"/>
      <c r="I15" s="9">
        <f>(E15-SUM(F15:G15))-K15</f>
        <v>0</v>
      </c>
      <c r="J15" s="10"/>
      <c r="K15" s="9"/>
      <c r="L15" s="10">
        <v>0</v>
      </c>
      <c r="M15" s="21">
        <v>91.3</v>
      </c>
      <c r="N15" s="15">
        <f>F15/E15</f>
        <v>1</v>
      </c>
    </row>
    <row r="16" spans="1:14" s="11" customFormat="1" x14ac:dyDescent="0.2">
      <c r="A16" s="23" t="s">
        <v>37</v>
      </c>
      <c r="B16" s="9" t="s">
        <v>42</v>
      </c>
      <c r="C16" s="9" t="s">
        <v>39</v>
      </c>
      <c r="D16" s="9" t="s">
        <v>31</v>
      </c>
      <c r="E16" s="9">
        <v>6</v>
      </c>
      <c r="F16" s="9">
        <v>6</v>
      </c>
      <c r="G16" s="9"/>
      <c r="H16" s="10"/>
      <c r="I16" s="9">
        <f>(E16-SUM(F16:G16))-K16</f>
        <v>0</v>
      </c>
      <c r="J16" s="10"/>
      <c r="K16" s="9"/>
      <c r="L16" s="10">
        <v>0</v>
      </c>
      <c r="M16" s="21">
        <v>85</v>
      </c>
      <c r="N16" s="15">
        <f>F16/E16</f>
        <v>1</v>
      </c>
    </row>
    <row r="17" spans="1:14" s="11" customFormat="1" x14ac:dyDescent="0.2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46</v>
      </c>
      <c r="F28" s="17">
        <f>SUM(F14:F27)</f>
        <v>46</v>
      </c>
      <c r="G28" s="17">
        <f>SUM(G14:G27)</f>
        <v>0</v>
      </c>
      <c r="H28" s="18">
        <f>SUM(F28:G28)/E28</f>
        <v>1</v>
      </c>
      <c r="I28" s="17">
        <f t="shared" ref="I28" si="0">(E28-SUM(F28:G28))-K28</f>
        <v>0</v>
      </c>
      <c r="J28" s="18">
        <f t="shared" ref="J28" si="1">I28/E28</f>
        <v>0</v>
      </c>
      <c r="K28" s="17">
        <f>SUM(K14:K27)</f>
        <v>0</v>
      </c>
      <c r="L28" s="18">
        <f t="shared" ref="L28" si="2">K28/E28</f>
        <v>0</v>
      </c>
      <c r="M28" s="17">
        <f>AVERAGE(M14:M27)</f>
        <v>86.600000000000009</v>
      </c>
      <c r="N28" s="19">
        <f>AVERAGE(N14:N27)</f>
        <v>1</v>
      </c>
    </row>
    <row r="30" spans="1:14" ht="120" customHeight="1" x14ac:dyDescent="0.2">
      <c r="A30" s="34" t="s">
        <v>26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</row>
    <row r="32" spans="1:14" x14ac:dyDescent="0.2">
      <c r="A32" s="12"/>
    </row>
    <row r="33" spans="1:10" x14ac:dyDescent="0.2">
      <c r="B33" s="28" t="s">
        <v>27</v>
      </c>
      <c r="C33" s="28"/>
      <c r="D33" s="28"/>
      <c r="G33" s="40" t="s">
        <v>28</v>
      </c>
      <c r="H33" s="40"/>
      <c r="I33" s="40"/>
      <c r="J33" s="40"/>
    </row>
    <row r="34" spans="1:10" ht="62.25" customHeight="1" x14ac:dyDescent="0.2">
      <c r="B34" s="30"/>
      <c r="C34" s="30"/>
      <c r="D34" s="30"/>
      <c r="G34" s="31"/>
      <c r="H34" s="31"/>
      <c r="I34" s="31"/>
      <c r="J34" s="31"/>
    </row>
    <row r="35" spans="1:10" hidden="1" x14ac:dyDescent="0.2">
      <c r="A35" s="24" t="e">
        <v>#REF!</v>
      </c>
      <c r="B35" s="24"/>
      <c r="C35" s="6"/>
      <c r="E35" s="24"/>
      <c r="F35" s="24"/>
      <c r="G35" s="24"/>
      <c r="H35" s="24"/>
    </row>
    <row r="36" spans="1:10" hidden="1" x14ac:dyDescent="0.2"/>
    <row r="37" spans="1:10" ht="45" customHeight="1" x14ac:dyDescent="0.2">
      <c r="B37" s="25" t="str">
        <f>B10</f>
        <v>JOEL FRANCISCO PAVA CHIPOL</v>
      </c>
      <c r="C37" s="25"/>
      <c r="D37" s="25"/>
      <c r="E37" s="13"/>
      <c r="F37" s="13"/>
      <c r="G37" s="25" t="s">
        <v>34</v>
      </c>
      <c r="H37" s="25"/>
      <c r="I37" s="25"/>
      <c r="J37" s="25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zoomScale="85" zoomScaleNormal="85" zoomScaleSheetLayoutView="100" workbookViewId="0">
      <selection activeCell="E6" sqref="E6:H6"/>
    </sheetView>
  </sheetViews>
  <sheetFormatPr baseColWidth="10" defaultColWidth="11.42578125" defaultRowHeight="12.75" x14ac:dyDescent="0.2"/>
  <cols>
    <col min="1" max="1" width="38.42578125" style="1" bestFit="1" customWidth="1"/>
    <col min="2" max="2" width="4.7109375" style="1" bestFit="1" customWidth="1"/>
    <col min="3" max="3" width="5.42578125" style="1" bestFit="1" customWidth="1"/>
    <col min="4" max="4" width="21.7109375" style="1" customWidth="1"/>
    <col min="5" max="5" width="9.42578125" style="1" customWidth="1"/>
    <col min="6" max="12" width="7.42578125" style="1" customWidth="1"/>
    <col min="13" max="16384" width="11.42578125" style="1"/>
  </cols>
  <sheetData>
    <row r="1" spans="1:14" ht="62.25" customHeight="1" x14ac:dyDescent="0.2">
      <c r="B1" s="43" t="s">
        <v>0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40" t="s">
        <v>30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40" t="s">
        <v>1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</row>
    <row r="6" spans="1:14" x14ac:dyDescent="0.2">
      <c r="A6" s="41" t="s">
        <v>2</v>
      </c>
      <c r="B6" s="41"/>
      <c r="C6" s="41"/>
      <c r="D6" s="41"/>
      <c r="E6" s="42" t="s">
        <v>32</v>
      </c>
      <c r="F6" s="42"/>
      <c r="G6" s="42"/>
      <c r="H6" s="42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1">
        <v>4</v>
      </c>
      <c r="C8" s="31"/>
      <c r="D8" s="14" t="s">
        <v>5</v>
      </c>
      <c r="E8" s="20">
        <f>'1'!E8</f>
        <v>3</v>
      </c>
      <c r="F8"/>
      <c r="G8" s="4" t="s">
        <v>6</v>
      </c>
      <c r="H8" s="20">
        <f>'1'!H8</f>
        <v>3</v>
      </c>
      <c r="I8" s="37" t="s">
        <v>7</v>
      </c>
      <c r="J8" s="37"/>
      <c r="K8" s="37"/>
      <c r="L8" s="31" t="str">
        <f>'1'!L8</f>
        <v>Agosto 2024 - Diciembre 2024</v>
      </c>
      <c r="M8" s="31"/>
      <c r="N8" s="31"/>
    </row>
    <row r="10" spans="1:14" x14ac:dyDescent="0.2">
      <c r="A10" s="4" t="s">
        <v>8</v>
      </c>
      <c r="B10" s="31" t="str">
        <f>'1'!B10</f>
        <v>JOEL FRANCISCO PAVA CHIPOL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8" t="s">
        <v>9</v>
      </c>
      <c r="B12" s="35" t="s">
        <v>10</v>
      </c>
      <c r="C12" s="35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32" t="s">
        <v>21</v>
      </c>
    </row>
    <row r="13" spans="1:14" x14ac:dyDescent="0.2">
      <c r="A13" s="39"/>
      <c r="B13" s="36"/>
      <c r="C13" s="36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33"/>
    </row>
    <row r="14" spans="1:14" s="11" customFormat="1" x14ac:dyDescent="0.2">
      <c r="A14" s="9" t="e">
        <f>'1'!#REF!</f>
        <v>#REF!</v>
      </c>
      <c r="B14" s="9"/>
      <c r="C14" s="9" t="e">
        <f>'1'!#REF!</f>
        <v>#REF!</v>
      </c>
      <c r="D14" s="9" t="e">
        <f>'1'!#REF!</f>
        <v>#REF!</v>
      </c>
      <c r="E14" s="9" t="e">
        <f>'1'!#REF!</f>
        <v>#REF!</v>
      </c>
      <c r="F14" s="9"/>
      <c r="G14" s="9"/>
      <c r="H14" s="10" t="e">
        <f t="shared" ref="H14:H27" si="0">F14/E14</f>
        <v>#REF!</v>
      </c>
      <c r="I14" s="9" t="e">
        <f t="shared" ref="I14:I28" si="1">(E14-SUM(F14:G14))-K14</f>
        <v>#REF!</v>
      </c>
      <c r="J14" s="10" t="e">
        <f t="shared" ref="J14:J28" si="2">I14/E14</f>
        <v>#REF!</v>
      </c>
      <c r="K14" s="9"/>
      <c r="L14" s="10" t="e">
        <f t="shared" ref="L14:L28" si="3">K14/E14</f>
        <v>#REF!</v>
      </c>
      <c r="M14" s="9"/>
      <c r="N14" s="15"/>
    </row>
    <row r="15" spans="1:14" s="11" customFormat="1" x14ac:dyDescent="0.2">
      <c r="A15" s="9" t="str">
        <f>'1'!A14</f>
        <v>Taller de Investigación I</v>
      </c>
      <c r="B15" s="9"/>
      <c r="C15" s="9" t="e">
        <f>'1'!#REF!</f>
        <v>#REF!</v>
      </c>
      <c r="D15" s="9" t="str">
        <f>'1'!D14</f>
        <v>IEM</v>
      </c>
      <c r="E15" s="9">
        <f>'1'!E14</f>
        <v>27</v>
      </c>
      <c r="F15" s="9"/>
      <c r="G15" s="9"/>
      <c r="H15" s="10">
        <f t="shared" si="0"/>
        <v>0</v>
      </c>
      <c r="I15" s="9">
        <f t="shared" si="1"/>
        <v>27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e">
        <f>'1'!#REF!</f>
        <v>#REF!</v>
      </c>
      <c r="B16" s="9"/>
      <c r="C16" s="9" t="e">
        <f>'1'!#REF!</f>
        <v>#REF!</v>
      </c>
      <c r="D16" s="9" t="e">
        <f>'1'!#REF!</f>
        <v>#REF!</v>
      </c>
      <c r="E16" s="9" t="e">
        <f>'1'!#REF!</f>
        <v>#REF!</v>
      </c>
      <c r="F16" s="9"/>
      <c r="G16" s="9"/>
      <c r="H16" s="10" t="e">
        <f t="shared" si="0"/>
        <v>#REF!</v>
      </c>
      <c r="I16" s="9" t="e">
        <f t="shared" si="1"/>
        <v>#REF!</v>
      </c>
      <c r="J16" s="10" t="e">
        <f t="shared" si="2"/>
        <v>#REF!</v>
      </c>
      <c r="K16" s="9"/>
      <c r="L16" s="10" t="e">
        <f t="shared" si="3"/>
        <v>#REF!</v>
      </c>
      <c r="M16" s="9"/>
      <c r="N16" s="15"/>
    </row>
    <row r="17" spans="1:14" s="11" customFormat="1" x14ac:dyDescent="0.2">
      <c r="A17" s="9" t="e">
        <f>'1'!#REF!</f>
        <v>#REF!</v>
      </c>
      <c r="B17" s="9"/>
      <c r="C17" s="9" t="e">
        <f>'1'!#REF!</f>
        <v>#REF!</v>
      </c>
      <c r="D17" s="9" t="e">
        <f>'1'!#REF!</f>
        <v>#REF!</v>
      </c>
      <c r="E17" s="9" t="e">
        <f>'1'!#REF!</f>
        <v>#REF!</v>
      </c>
      <c r="F17" s="9"/>
      <c r="G17" s="9"/>
      <c r="H17" s="10" t="e">
        <f t="shared" si="0"/>
        <v>#REF!</v>
      </c>
      <c r="I17" s="9" t="e">
        <f t="shared" si="1"/>
        <v>#REF!</v>
      </c>
      <c r="J17" s="10" t="e">
        <f t="shared" si="2"/>
        <v>#REF!</v>
      </c>
      <c r="K17" s="9"/>
      <c r="L17" s="10" t="e">
        <f t="shared" si="3"/>
        <v>#REF!</v>
      </c>
      <c r="M17" s="9"/>
      <c r="N17" s="15"/>
    </row>
    <row r="18" spans="1:14" s="11" customFormat="1" ht="25.5" x14ac:dyDescent="0.2">
      <c r="A18" s="9" t="str">
        <f>'1'!A15</f>
        <v>Formulación y Evaluación de Proyectos</v>
      </c>
      <c r="B18" s="9"/>
      <c r="C18" s="9" t="str">
        <f>'1'!C15</f>
        <v>702-B</v>
      </c>
      <c r="D18" s="9" t="str">
        <f>'1'!D15</f>
        <v>IEM</v>
      </c>
      <c r="E18" s="9">
        <f>'1'!E15</f>
        <v>13</v>
      </c>
      <c r="F18" s="9"/>
      <c r="G18" s="9"/>
      <c r="H18" s="10">
        <f t="shared" si="0"/>
        <v>0</v>
      </c>
      <c r="I18" s="9">
        <f t="shared" si="1"/>
        <v>13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 t="str">
        <f>'1'!A16</f>
        <v>Taller de investigación II</v>
      </c>
      <c r="B19" s="9"/>
      <c r="C19" s="9" t="str">
        <f>'1'!C16</f>
        <v>Arras</v>
      </c>
      <c r="D19" s="9" t="str">
        <f>'1'!D16</f>
        <v>IEM</v>
      </c>
      <c r="E19" s="9">
        <f>'1'!E16</f>
        <v>6</v>
      </c>
      <c r="F19" s="9"/>
      <c r="G19" s="9"/>
      <c r="H19" s="10">
        <f t="shared" si="0"/>
        <v>0</v>
      </c>
      <c r="I19" s="9">
        <f t="shared" si="1"/>
        <v>6</v>
      </c>
      <c r="J19" s="10">
        <f t="shared" si="2"/>
        <v>1</v>
      </c>
      <c r="K19" s="9"/>
      <c r="L19" s="10">
        <f t="shared" si="3"/>
        <v>0</v>
      </c>
      <c r="M19" s="9"/>
      <c r="N19" s="15"/>
    </row>
    <row r="20" spans="1:14" s="11" customFormat="1" x14ac:dyDescent="0.2">
      <c r="A20" s="9">
        <f>'1'!A17</f>
        <v>0</v>
      </c>
      <c r="B20" s="9"/>
      <c r="C20" s="9">
        <f>'1'!C17</f>
        <v>0</v>
      </c>
      <c r="D20" s="9">
        <f>'1'!D17</f>
        <v>0</v>
      </c>
      <c r="E20" s="9">
        <f>'1'!E17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ht="25.5" x14ac:dyDescent="0.2">
      <c r="A21" s="9" t="str">
        <f>'3'!A14</f>
        <v>Taller de Investigación I</v>
      </c>
      <c r="B21" s="9"/>
      <c r="C21" s="9" t="str">
        <f>'3'!C14</f>
        <v>502-A</v>
      </c>
      <c r="D21" s="9" t="str">
        <f>'3'!D14</f>
        <v>IEM</v>
      </c>
      <c r="E21" s="9">
        <f>'3'!E14</f>
        <v>27</v>
      </c>
      <c r="F21" s="9"/>
      <c r="G21" s="9"/>
      <c r="H21" s="10">
        <f t="shared" si="0"/>
        <v>0</v>
      </c>
      <c r="I21" s="9">
        <f t="shared" si="1"/>
        <v>27</v>
      </c>
      <c r="J21" s="10">
        <f t="shared" si="2"/>
        <v>1</v>
      </c>
      <c r="K21" s="9"/>
      <c r="L21" s="10">
        <f t="shared" si="3"/>
        <v>0</v>
      </c>
      <c r="M21" s="9"/>
      <c r="N21" s="15"/>
    </row>
    <row r="22" spans="1:14" s="11" customFormat="1" ht="25.5" x14ac:dyDescent="0.2">
      <c r="A22" s="9" t="e">
        <f>'3'!#REF!</f>
        <v>#REF!</v>
      </c>
      <c r="B22" s="9"/>
      <c r="C22" s="9" t="str">
        <f>'3'!C15</f>
        <v>702-B</v>
      </c>
      <c r="D22" s="9" t="str">
        <f>'3'!D15</f>
        <v>IEM</v>
      </c>
      <c r="E22" s="9">
        <f>'3'!E15</f>
        <v>13</v>
      </c>
      <c r="F22" s="9"/>
      <c r="G22" s="9"/>
      <c r="H22" s="10">
        <f t="shared" si="0"/>
        <v>0</v>
      </c>
      <c r="I22" s="9">
        <f t="shared" si="1"/>
        <v>13</v>
      </c>
      <c r="J22" s="10">
        <f t="shared" si="2"/>
        <v>1</v>
      </c>
      <c r="K22" s="9"/>
      <c r="L22" s="10">
        <f t="shared" si="3"/>
        <v>0</v>
      </c>
      <c r="M22" s="9"/>
      <c r="N22" s="15"/>
    </row>
    <row r="23" spans="1:14" s="11" customFormat="1" x14ac:dyDescent="0.2">
      <c r="A23" s="9" t="str">
        <f>'3'!A16</f>
        <v>Taller de investigación II</v>
      </c>
      <c r="B23" s="9"/>
      <c r="C23" s="9" t="str">
        <f>'3'!C16</f>
        <v>Arras</v>
      </c>
      <c r="D23" s="9" t="str">
        <f>'3'!D16</f>
        <v>IEM</v>
      </c>
      <c r="E23" s="9">
        <f>'3'!E16</f>
        <v>6</v>
      </c>
      <c r="F23" s="9"/>
      <c r="G23" s="9"/>
      <c r="H23" s="10">
        <f t="shared" si="0"/>
        <v>0</v>
      </c>
      <c r="I23" s="9">
        <f t="shared" si="1"/>
        <v>6</v>
      </c>
      <c r="J23" s="10">
        <f t="shared" si="2"/>
        <v>1</v>
      </c>
      <c r="K23" s="9"/>
      <c r="L23" s="10">
        <f t="shared" si="3"/>
        <v>0</v>
      </c>
      <c r="M23" s="9"/>
      <c r="N23" s="15"/>
    </row>
    <row r="24" spans="1:14" s="11" customFormat="1" x14ac:dyDescent="0.2">
      <c r="A24" s="9">
        <f>'1'!A21</f>
        <v>0</v>
      </c>
      <c r="B24" s="9"/>
      <c r="C24" s="9">
        <f>'1'!C21</f>
        <v>0</v>
      </c>
      <c r="D24" s="9">
        <f>'1'!D21</f>
        <v>0</v>
      </c>
      <c r="E24" s="9">
        <f>'1'!E21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'1'!A22</f>
        <v>0</v>
      </c>
      <c r="B25" s="9"/>
      <c r="C25" s="9">
        <f>'1'!C22</f>
        <v>0</v>
      </c>
      <c r="D25" s="9">
        <f>'1'!D22</f>
        <v>0</v>
      </c>
      <c r="E25" s="9">
        <f>'1'!E22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'1'!A23</f>
        <v>0</v>
      </c>
      <c r="B26" s="9"/>
      <c r="C26" s="9">
        <f>'1'!C23</f>
        <v>0</v>
      </c>
      <c r="D26" s="9">
        <f>'1'!D23</f>
        <v>0</v>
      </c>
      <c r="E26" s="9">
        <f>'1'!E23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'1'!A24</f>
        <v>0</v>
      </c>
      <c r="B27" s="9"/>
      <c r="C27" s="9">
        <f>'1'!C24</f>
        <v>0</v>
      </c>
      <c r="D27" s="9">
        <f>'1'!D24</f>
        <v>0</v>
      </c>
      <c r="E27" s="9">
        <f>'1'!E24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4" t="s">
        <v>26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</row>
    <row r="32" spans="1:14" x14ac:dyDescent="0.2">
      <c r="A32" s="12"/>
    </row>
    <row r="33" spans="1:10" x14ac:dyDescent="0.2">
      <c r="B33" s="28" t="s">
        <v>27</v>
      </c>
      <c r="C33" s="28"/>
      <c r="D33" s="28"/>
      <c r="G33" s="40" t="s">
        <v>28</v>
      </c>
      <c r="H33" s="40"/>
      <c r="I33" s="40"/>
      <c r="J33" s="40"/>
    </row>
    <row r="34" spans="1:10" ht="62.25" customHeight="1" x14ac:dyDescent="0.2">
      <c r="B34" s="30"/>
      <c r="C34" s="30"/>
      <c r="D34" s="30"/>
      <c r="G34" s="31"/>
      <c r="H34" s="31"/>
      <c r="I34" s="31"/>
      <c r="J34" s="31"/>
    </row>
    <row r="35" spans="1:10" hidden="1" x14ac:dyDescent="0.2">
      <c r="A35" s="24" t="e">
        <v>#REF!</v>
      </c>
      <c r="B35" s="24"/>
      <c r="C35" s="6"/>
      <c r="E35" s="24"/>
      <c r="F35" s="24"/>
      <c r="G35" s="24"/>
      <c r="H35" s="24"/>
    </row>
    <row r="36" spans="1:10" hidden="1" x14ac:dyDescent="0.2"/>
    <row r="37" spans="1:10" ht="45" customHeight="1" x14ac:dyDescent="0.2">
      <c r="B37" s="25" t="str">
        <f>B10</f>
        <v>JOEL FRANCISCO PAVA CHIPOL</v>
      </c>
      <c r="C37" s="25"/>
      <c r="D37" s="25"/>
      <c r="E37" s="13"/>
      <c r="F37" s="13"/>
      <c r="G37" s="25" t="s">
        <v>34</v>
      </c>
      <c r="H37" s="25"/>
      <c r="I37" s="25"/>
      <c r="J37" s="25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85" zoomScaleNormal="85" zoomScaleSheetLayoutView="100" workbookViewId="0">
      <selection activeCell="A4" sqref="A4"/>
    </sheetView>
  </sheetViews>
  <sheetFormatPr baseColWidth="10" defaultColWidth="11.42578125" defaultRowHeight="12.75" x14ac:dyDescent="0.2"/>
  <cols>
    <col min="1" max="1" width="38.42578125" style="1" bestFit="1" customWidth="1"/>
    <col min="2" max="2" width="4.7109375" style="1" bestFit="1" customWidth="1"/>
    <col min="3" max="3" width="5.42578125" style="1" bestFit="1" customWidth="1"/>
    <col min="4" max="4" width="21.7109375" style="1" customWidth="1"/>
    <col min="5" max="5" width="9.42578125" style="1" customWidth="1"/>
    <col min="6" max="12" width="7.42578125" style="1" customWidth="1"/>
    <col min="13" max="16384" width="11.42578125" style="1"/>
  </cols>
  <sheetData>
    <row r="1" spans="1:14" ht="62.25" customHeight="1" x14ac:dyDescent="0.2">
      <c r="B1" s="43" t="s">
        <v>0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40" t="s">
        <v>30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40" t="s">
        <v>1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</row>
    <row r="6" spans="1:14" x14ac:dyDescent="0.2">
      <c r="A6" s="41" t="s">
        <v>2</v>
      </c>
      <c r="B6" s="41"/>
      <c r="C6" s="41"/>
      <c r="D6" s="41"/>
      <c r="E6" s="42"/>
      <c r="F6" s="42"/>
      <c r="G6" s="42"/>
      <c r="H6" s="42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1" t="s">
        <v>29</v>
      </c>
      <c r="C8" s="31"/>
      <c r="D8" s="14" t="s">
        <v>5</v>
      </c>
      <c r="E8" s="20">
        <f>'1'!E8</f>
        <v>3</v>
      </c>
      <c r="F8"/>
      <c r="G8" s="4" t="s">
        <v>6</v>
      </c>
      <c r="H8" s="20">
        <f>'1'!H8</f>
        <v>3</v>
      </c>
      <c r="I8" s="37" t="s">
        <v>7</v>
      </c>
      <c r="J8" s="37"/>
      <c r="K8" s="37"/>
      <c r="L8" s="31" t="str">
        <f>'1'!L8</f>
        <v>Agosto 2024 - Diciembre 2024</v>
      </c>
      <c r="M8" s="31"/>
      <c r="N8" s="31"/>
    </row>
    <row r="10" spans="1:14" x14ac:dyDescent="0.2">
      <c r="A10" s="4" t="s">
        <v>8</v>
      </c>
      <c r="B10" s="31" t="str">
        <f>'1'!B10</f>
        <v>JOEL FRANCISCO PAVA CHIPOL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8" t="s">
        <v>9</v>
      </c>
      <c r="B12" s="35" t="s">
        <v>10</v>
      </c>
      <c r="C12" s="35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32" t="s">
        <v>21</v>
      </c>
    </row>
    <row r="13" spans="1:14" x14ac:dyDescent="0.2">
      <c r="A13" s="39"/>
      <c r="B13" s="36"/>
      <c r="C13" s="36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33"/>
    </row>
    <row r="14" spans="1:14" s="11" customFormat="1" x14ac:dyDescent="0.2">
      <c r="A14" s="9" t="e">
        <f>'1'!#REF!</f>
        <v>#REF!</v>
      </c>
      <c r="B14" s="9"/>
      <c r="C14" s="9" t="e">
        <f>'1'!#REF!</f>
        <v>#REF!</v>
      </c>
      <c r="D14" s="9" t="e">
        <f>'1'!#REF!</f>
        <v>#REF!</v>
      </c>
      <c r="E14" s="9" t="e">
        <f>'1'!#REF!</f>
        <v>#REF!</v>
      </c>
      <c r="F14" s="9"/>
      <c r="G14" s="9"/>
      <c r="H14" s="10" t="e">
        <f t="shared" ref="H14:H27" si="0">F14/E14</f>
        <v>#REF!</v>
      </c>
      <c r="I14" s="9" t="e">
        <f t="shared" ref="I14:I28" si="1">(E14-SUM(F14:G14))-K14</f>
        <v>#REF!</v>
      </c>
      <c r="J14" s="10" t="e">
        <f t="shared" ref="J14:J28" si="2">I14/E14</f>
        <v>#REF!</v>
      </c>
      <c r="K14" s="9"/>
      <c r="L14" s="10" t="e">
        <f t="shared" ref="L14:L28" si="3">K14/E14</f>
        <v>#REF!</v>
      </c>
      <c r="M14" s="9"/>
      <c r="N14" s="15"/>
    </row>
    <row r="15" spans="1:14" s="11" customFormat="1" x14ac:dyDescent="0.2">
      <c r="A15" s="9" t="str">
        <f>'1'!A14</f>
        <v>Taller de Investigación I</v>
      </c>
      <c r="B15" s="9"/>
      <c r="C15" s="9" t="e">
        <f>'1'!#REF!</f>
        <v>#REF!</v>
      </c>
      <c r="D15" s="9" t="str">
        <f>'1'!D14</f>
        <v>IEM</v>
      </c>
      <c r="E15" s="9">
        <f>'1'!E14</f>
        <v>27</v>
      </c>
      <c r="F15" s="9"/>
      <c r="G15" s="9"/>
      <c r="H15" s="10">
        <f t="shared" si="0"/>
        <v>0</v>
      </c>
      <c r="I15" s="9">
        <f t="shared" si="1"/>
        <v>27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e">
        <f>'1'!#REF!</f>
        <v>#REF!</v>
      </c>
      <c r="B16" s="9"/>
      <c r="C16" s="9" t="e">
        <f>'1'!#REF!</f>
        <v>#REF!</v>
      </c>
      <c r="D16" s="9" t="e">
        <f>'1'!#REF!</f>
        <v>#REF!</v>
      </c>
      <c r="E16" s="9" t="e">
        <f>'1'!#REF!</f>
        <v>#REF!</v>
      </c>
      <c r="F16" s="9"/>
      <c r="G16" s="9"/>
      <c r="H16" s="10" t="e">
        <f t="shared" si="0"/>
        <v>#REF!</v>
      </c>
      <c r="I16" s="9" t="e">
        <f t="shared" si="1"/>
        <v>#REF!</v>
      </c>
      <c r="J16" s="10" t="e">
        <f t="shared" si="2"/>
        <v>#REF!</v>
      </c>
      <c r="K16" s="9"/>
      <c r="L16" s="10" t="e">
        <f t="shared" si="3"/>
        <v>#REF!</v>
      </c>
      <c r="M16" s="9"/>
      <c r="N16" s="15"/>
    </row>
    <row r="17" spans="1:14" s="11" customFormat="1" x14ac:dyDescent="0.2">
      <c r="A17" s="9" t="e">
        <f>'1'!#REF!</f>
        <v>#REF!</v>
      </c>
      <c r="B17" s="9"/>
      <c r="C17" s="9" t="e">
        <f>'1'!#REF!</f>
        <v>#REF!</v>
      </c>
      <c r="D17" s="9" t="e">
        <f>'1'!#REF!</f>
        <v>#REF!</v>
      </c>
      <c r="E17" s="9" t="e">
        <f>'1'!#REF!</f>
        <v>#REF!</v>
      </c>
      <c r="F17" s="9"/>
      <c r="G17" s="9"/>
      <c r="H17" s="10" t="e">
        <f t="shared" si="0"/>
        <v>#REF!</v>
      </c>
      <c r="I17" s="9" t="e">
        <f t="shared" si="1"/>
        <v>#REF!</v>
      </c>
      <c r="J17" s="10" t="e">
        <f t="shared" si="2"/>
        <v>#REF!</v>
      </c>
      <c r="K17" s="9"/>
      <c r="L17" s="10" t="e">
        <f t="shared" si="3"/>
        <v>#REF!</v>
      </c>
      <c r="M17" s="9"/>
      <c r="N17" s="15"/>
    </row>
    <row r="18" spans="1:14" s="11" customFormat="1" ht="25.5" x14ac:dyDescent="0.2">
      <c r="A18" s="9" t="str">
        <f>'1'!A15</f>
        <v>Formulación y Evaluación de Proyectos</v>
      </c>
      <c r="B18" s="9"/>
      <c r="C18" s="9" t="str">
        <f>'1'!C15</f>
        <v>702-B</v>
      </c>
      <c r="D18" s="9" t="str">
        <f>'1'!D15</f>
        <v>IEM</v>
      </c>
      <c r="E18" s="9">
        <f>'1'!E15</f>
        <v>13</v>
      </c>
      <c r="F18" s="9"/>
      <c r="G18" s="9"/>
      <c r="H18" s="10">
        <f t="shared" si="0"/>
        <v>0</v>
      </c>
      <c r="I18" s="9">
        <f t="shared" si="1"/>
        <v>13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 t="str">
        <f>'1'!A16</f>
        <v>Taller de investigación II</v>
      </c>
      <c r="B19" s="9"/>
      <c r="C19" s="9" t="str">
        <f>'1'!C16</f>
        <v>Arras</v>
      </c>
      <c r="D19" s="9" t="str">
        <f>'1'!D16</f>
        <v>IEM</v>
      </c>
      <c r="E19" s="9">
        <f>'1'!E16</f>
        <v>6</v>
      </c>
      <c r="F19" s="9"/>
      <c r="G19" s="9"/>
      <c r="H19" s="10">
        <f t="shared" si="0"/>
        <v>0</v>
      </c>
      <c r="I19" s="9">
        <f t="shared" si="1"/>
        <v>6</v>
      </c>
      <c r="J19" s="10">
        <f t="shared" si="2"/>
        <v>1</v>
      </c>
      <c r="K19" s="9"/>
      <c r="L19" s="10">
        <f t="shared" si="3"/>
        <v>0</v>
      </c>
      <c r="M19" s="9"/>
      <c r="N19" s="15"/>
    </row>
    <row r="20" spans="1:14" s="11" customFormat="1" x14ac:dyDescent="0.2">
      <c r="A20" s="9">
        <f>'1'!A17</f>
        <v>0</v>
      </c>
      <c r="B20" s="9"/>
      <c r="C20" s="9">
        <f>'1'!C17</f>
        <v>0</v>
      </c>
      <c r="D20" s="9">
        <f>'1'!D17</f>
        <v>0</v>
      </c>
      <c r="E20" s="9">
        <f>'1'!E17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ht="25.5" x14ac:dyDescent="0.2">
      <c r="A21" s="9" t="str">
        <f>'3'!A14</f>
        <v>Taller de Investigación I</v>
      </c>
      <c r="B21" s="9"/>
      <c r="C21" s="9" t="str">
        <f>'3'!C14</f>
        <v>502-A</v>
      </c>
      <c r="D21" s="9" t="str">
        <f>'3'!D14</f>
        <v>IEM</v>
      </c>
      <c r="E21" s="9">
        <f>'3'!E14</f>
        <v>27</v>
      </c>
      <c r="F21" s="9"/>
      <c r="G21" s="9"/>
      <c r="H21" s="10">
        <f t="shared" si="0"/>
        <v>0</v>
      </c>
      <c r="I21" s="9">
        <f t="shared" si="1"/>
        <v>27</v>
      </c>
      <c r="J21" s="10">
        <f t="shared" si="2"/>
        <v>1</v>
      </c>
      <c r="K21" s="9"/>
      <c r="L21" s="10">
        <f t="shared" si="3"/>
        <v>0</v>
      </c>
      <c r="M21" s="9"/>
      <c r="N21" s="15"/>
    </row>
    <row r="22" spans="1:14" s="11" customFormat="1" ht="25.5" x14ac:dyDescent="0.2">
      <c r="A22" s="9" t="e">
        <f>'3'!#REF!</f>
        <v>#REF!</v>
      </c>
      <c r="B22" s="9"/>
      <c r="C22" s="9" t="str">
        <f>'3'!C15</f>
        <v>702-B</v>
      </c>
      <c r="D22" s="9" t="str">
        <f>'3'!D15</f>
        <v>IEM</v>
      </c>
      <c r="E22" s="9">
        <f>'3'!E15</f>
        <v>13</v>
      </c>
      <c r="F22" s="9"/>
      <c r="G22" s="9"/>
      <c r="H22" s="10">
        <f t="shared" si="0"/>
        <v>0</v>
      </c>
      <c r="I22" s="9">
        <f t="shared" si="1"/>
        <v>13</v>
      </c>
      <c r="J22" s="10">
        <f t="shared" si="2"/>
        <v>1</v>
      </c>
      <c r="K22" s="9"/>
      <c r="L22" s="10">
        <f t="shared" si="3"/>
        <v>0</v>
      </c>
      <c r="M22" s="9"/>
      <c r="N22" s="15"/>
    </row>
    <row r="23" spans="1:14" s="11" customFormat="1" x14ac:dyDescent="0.2">
      <c r="A23" s="9" t="str">
        <f>'3'!A16</f>
        <v>Taller de investigación II</v>
      </c>
      <c r="B23" s="9"/>
      <c r="C23" s="9" t="str">
        <f>'3'!C16</f>
        <v>Arras</v>
      </c>
      <c r="D23" s="9" t="str">
        <f>'3'!D16</f>
        <v>IEM</v>
      </c>
      <c r="E23" s="9">
        <f>'3'!E16</f>
        <v>6</v>
      </c>
      <c r="F23" s="9"/>
      <c r="G23" s="9"/>
      <c r="H23" s="10">
        <f t="shared" si="0"/>
        <v>0</v>
      </c>
      <c r="I23" s="9">
        <f t="shared" si="1"/>
        <v>6</v>
      </c>
      <c r="J23" s="10">
        <f t="shared" si="2"/>
        <v>1</v>
      </c>
      <c r="K23" s="9"/>
      <c r="L23" s="10">
        <f t="shared" si="3"/>
        <v>0</v>
      </c>
      <c r="M23" s="9"/>
      <c r="N23" s="15"/>
    </row>
    <row r="24" spans="1:14" s="11" customFormat="1" x14ac:dyDescent="0.2">
      <c r="A24" s="9">
        <f>'1'!A21</f>
        <v>0</v>
      </c>
      <c r="B24" s="9"/>
      <c r="C24" s="9">
        <f>'1'!C21</f>
        <v>0</v>
      </c>
      <c r="D24" s="9">
        <f>'1'!D21</f>
        <v>0</v>
      </c>
      <c r="E24" s="9">
        <f>'1'!E21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'1'!A22</f>
        <v>0</v>
      </c>
      <c r="B25" s="9"/>
      <c r="C25" s="9">
        <f>'1'!C22</f>
        <v>0</v>
      </c>
      <c r="D25" s="9">
        <f>'1'!D22</f>
        <v>0</v>
      </c>
      <c r="E25" s="9">
        <f>'1'!E22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'1'!A23</f>
        <v>0</v>
      </c>
      <c r="B26" s="9"/>
      <c r="C26" s="9">
        <f>'1'!C23</f>
        <v>0</v>
      </c>
      <c r="D26" s="9">
        <f>'1'!D23</f>
        <v>0</v>
      </c>
      <c r="E26" s="9">
        <f>'1'!E23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'1'!A24</f>
        <v>0</v>
      </c>
      <c r="B27" s="9"/>
      <c r="C27" s="9">
        <f>'1'!C24</f>
        <v>0</v>
      </c>
      <c r="D27" s="9">
        <f>'1'!D24</f>
        <v>0</v>
      </c>
      <c r="E27" s="9">
        <f>'1'!E24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4" t="s">
        <v>26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</row>
    <row r="32" spans="1:14" x14ac:dyDescent="0.2">
      <c r="A32" s="12"/>
    </row>
    <row r="33" spans="1:10" x14ac:dyDescent="0.2">
      <c r="B33" s="28" t="s">
        <v>27</v>
      </c>
      <c r="C33" s="28"/>
      <c r="D33" s="28"/>
      <c r="G33" s="40" t="s">
        <v>28</v>
      </c>
      <c r="H33" s="40"/>
      <c r="I33" s="40"/>
      <c r="J33" s="40"/>
    </row>
    <row r="34" spans="1:10" ht="62.25" customHeight="1" x14ac:dyDescent="0.2">
      <c r="B34" s="30"/>
      <c r="C34" s="30"/>
      <c r="D34" s="30"/>
      <c r="G34" s="31"/>
      <c r="H34" s="31"/>
      <c r="I34" s="31"/>
      <c r="J34" s="31"/>
    </row>
    <row r="35" spans="1:10" hidden="1" x14ac:dyDescent="0.2">
      <c r="A35" s="24" t="e">
        <v>#REF!</v>
      </c>
      <c r="B35" s="24"/>
      <c r="C35" s="6"/>
      <c r="E35" s="24"/>
      <c r="F35" s="24"/>
      <c r="G35" s="24"/>
      <c r="H35" s="24"/>
    </row>
    <row r="36" spans="1:10" hidden="1" x14ac:dyDescent="0.2"/>
    <row r="37" spans="1:10" ht="45" customHeight="1" x14ac:dyDescent="0.2">
      <c r="B37" s="25" t="str">
        <f>B10</f>
        <v>JOEL FRANCISCO PAVA CHIPOL</v>
      </c>
      <c r="C37" s="25"/>
      <c r="D37" s="25"/>
      <c r="E37" s="13"/>
      <c r="F37" s="13"/>
      <c r="G37" s="25"/>
      <c r="H37" s="25"/>
      <c r="I37" s="25"/>
      <c r="J37" s="25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4c96f4e2-f7db-4e02-b8f8-29de1b03c969"/>
    <ds:schemaRef ds:uri="d87f237c-3101-4265-aa9b-ec3b3a62240c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Office</cp:lastModifiedBy>
  <cp:revision/>
  <dcterms:created xsi:type="dcterms:W3CDTF">2021-11-22T14:45:25Z</dcterms:created>
  <dcterms:modified xsi:type="dcterms:W3CDTF">2024-11-22T23:28:44Z</dcterms:modified>
  <cp:category/>
  <cp:contentStatus/>
</cp:coreProperties>
</file>